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23070" windowHeight="4875" activeTab="0"/>
  </bookViews>
  <sheets>
    <sheet name="Evolució" sheetId="1" r:id="rId1"/>
  </sheets>
  <definedNames>
    <definedName name="_xlnm.Print_Area" localSheetId="0">'Evolució'!$A$3:$J$47</definedName>
  </definedNames>
  <calcPr fullCalcOnLoad="1"/>
</workbook>
</file>

<file path=xl/sharedStrings.xml><?xml version="1.0" encoding="utf-8"?>
<sst xmlns="http://schemas.openxmlformats.org/spreadsheetml/2006/main" count="49" uniqueCount="45">
  <si>
    <t>Domiciliació de tributs, taxes i preus públics</t>
  </si>
  <si>
    <t>TOTAL</t>
  </si>
  <si>
    <t>Alta procedent d'un altre municipi</t>
  </si>
  <si>
    <t>Canvi de domicili dins el mateix municipi</t>
  </si>
  <si>
    <t>Certificat d'antiguitat i legalitat</t>
  </si>
  <si>
    <t>Certificat de convivència actual</t>
  </si>
  <si>
    <t>Certificat de convivència històric</t>
  </si>
  <si>
    <t>Certificat de qualificació urbanística</t>
  </si>
  <si>
    <t>Certificat d'empadronament actual</t>
  </si>
  <si>
    <t>Certificat d'empadronament històric</t>
  </si>
  <si>
    <t>Cita amb un càrrec electe o un tècnic municipal</t>
  </si>
  <si>
    <t>Comunicació de Domicili</t>
  </si>
  <si>
    <t>Instància genèrica</t>
  </si>
  <si>
    <t>Modificació de dades al Padró Municipal d'Habitants</t>
  </si>
  <si>
    <t>Recollida de mobles i trastos vells al carrer</t>
  </si>
  <si>
    <t>Sol. informe urbanístic associat a la tramitació d'activitats</t>
  </si>
  <si>
    <t>Consulta prèvia de classificació de l'activitat</t>
  </si>
  <si>
    <t>Sol·licitud de certificat de l'acte comprovació en matèria d'incendis</t>
  </si>
  <si>
    <t>Padró</t>
  </si>
  <si>
    <t>Altres</t>
  </si>
  <si>
    <t>Urbanisme</t>
  </si>
  <si>
    <t>RESUM PER TEMES</t>
  </si>
  <si>
    <t>Comunicació prèvia ambiental municipal (Annex III)</t>
  </si>
  <si>
    <t>Declaració responsable d'obertura</t>
  </si>
  <si>
    <t xml:space="preserve">Sol·licitud d'accés a la informació pública </t>
  </si>
  <si>
    <t>Bústia Oberta</t>
  </si>
  <si>
    <t>% de total</t>
  </si>
  <si>
    <t>Dades d'ús del servei de tramitació electrònica e-TRAM</t>
  </si>
  <si>
    <t>Llicència Ambiental</t>
  </si>
  <si>
    <t>Comunicació canvi titularitat d'activitats</t>
  </si>
  <si>
    <t xml:space="preserve">Comunicació prèvia de modificació no substancial d'un establiment i/o un espectacle o activitat recreativa </t>
  </si>
  <si>
    <t>Comunicació prèvia per a espectacles públics o activitats recreatives de caràcter extraordinari</t>
  </si>
  <si>
    <t>Sistema d'identificació</t>
  </si>
  <si>
    <t>clave</t>
  </si>
  <si>
    <t>idcatmobil</t>
  </si>
  <si>
    <t>Mobile Connect</t>
  </si>
  <si>
    <t>Sense identicació</t>
  </si>
  <si>
    <t>certificat digital</t>
  </si>
  <si>
    <t>Amb identificació</t>
  </si>
  <si>
    <t>Comunicació prèvia d'establiments fixos oberts al públic d'espectacles públics i activitats recreatives ordinàries</t>
  </si>
  <si>
    <t>Comunicació prèvia d'obertura</t>
  </si>
  <si>
    <t>Declaració responsable en matèria de salut alimentària</t>
  </si>
  <si>
    <t>Sol·licitud informe previ en matèria d'incendis</t>
  </si>
  <si>
    <t>Anys: 2004 - 2020</t>
  </si>
  <si>
    <t>Comunicació prèvia de modificació no substancial d'una activitat amb efectes sobre les persones o el medi ambient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</si>
</sst>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010C0A]General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0.0%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43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4" applyNumberFormat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3" fontId="21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172" fontId="22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" fontId="18" fillId="0" borderId="11" xfId="0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1" fontId="23" fillId="0" borderId="11" xfId="0" applyNumberFormat="1" applyFont="1" applyFill="1" applyBorder="1" applyAlignment="1">
      <alignment horizontal="center" vertical="center"/>
    </xf>
    <xf numFmtId="3" fontId="21" fillId="25" borderId="11" xfId="0" applyNumberFormat="1" applyFont="1" applyFill="1" applyBorder="1" applyAlignment="1">
      <alignment horizontal="center" vertical="center"/>
    </xf>
    <xf numFmtId="3" fontId="22" fillId="25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3" fontId="20" fillId="25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cabezado 4" xfId="44"/>
    <cellStyle name="Hyperlink" xfId="45"/>
    <cellStyle name="Followed Hyperlink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19050</xdr:rowOff>
    </xdr:from>
    <xdr:to>
      <xdr:col>2</xdr:col>
      <xdr:colOff>133350</xdr:colOff>
      <xdr:row>0</xdr:row>
      <xdr:rowOff>666750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3190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56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39.140625" style="2" customWidth="1"/>
    <col min="2" max="10" width="10.421875" style="2" customWidth="1"/>
    <col min="11" max="12" width="10.421875" style="3" customWidth="1"/>
    <col min="13" max="13" width="10.421875" style="4" customWidth="1"/>
    <col min="14" max="16" width="11.421875" style="3" customWidth="1"/>
    <col min="17" max="19" width="10.421875" style="3" customWidth="1"/>
    <col min="20" max="20" width="13.57421875" style="5" customWidth="1"/>
    <col min="21" max="22" width="11.421875" style="0" customWidth="1"/>
    <col min="23" max="16384" width="11.421875" style="3" customWidth="1"/>
  </cols>
  <sheetData>
    <row r="1" ht="54" customHeight="1"/>
    <row r="3" ht="19.5" customHeight="1">
      <c r="A3" s="6" t="s">
        <v>27</v>
      </c>
    </row>
    <row r="4" ht="19.5" customHeight="1">
      <c r="A4" s="6" t="s">
        <v>43</v>
      </c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1:20" ht="25.5" customHeight="1">
      <c r="A6" s="7"/>
      <c r="B6" s="8">
        <v>2004</v>
      </c>
      <c r="C6" s="8">
        <v>2005</v>
      </c>
      <c r="D6" s="8">
        <v>2006</v>
      </c>
      <c r="E6" s="8">
        <v>2007</v>
      </c>
      <c r="F6" s="8">
        <v>2008</v>
      </c>
      <c r="G6" s="8">
        <v>2009</v>
      </c>
      <c r="H6" s="8">
        <v>2010</v>
      </c>
      <c r="I6" s="8">
        <v>2011</v>
      </c>
      <c r="J6" s="9">
        <v>2012</v>
      </c>
      <c r="K6" s="9">
        <v>2013</v>
      </c>
      <c r="L6" s="9">
        <v>2014</v>
      </c>
      <c r="M6" s="9">
        <v>2015</v>
      </c>
      <c r="N6" s="9">
        <v>2016</v>
      </c>
      <c r="O6" s="9">
        <v>2017</v>
      </c>
      <c r="P6" s="9">
        <v>2018</v>
      </c>
      <c r="Q6" s="8">
        <v>2019</v>
      </c>
      <c r="R6" s="27">
        <v>2020</v>
      </c>
      <c r="S6" s="10" t="s">
        <v>1</v>
      </c>
      <c r="T6" s="9" t="s">
        <v>26</v>
      </c>
    </row>
    <row r="7" spans="1:20" ht="12.75">
      <c r="A7" s="11" t="s">
        <v>2</v>
      </c>
      <c r="B7" s="12">
        <v>19</v>
      </c>
      <c r="C7" s="12">
        <v>68</v>
      </c>
      <c r="D7" s="12">
        <v>92</v>
      </c>
      <c r="E7" s="12">
        <v>101</v>
      </c>
      <c r="F7" s="12">
        <v>48</v>
      </c>
      <c r="G7" s="12">
        <v>40</v>
      </c>
      <c r="H7" s="12">
        <v>46</v>
      </c>
      <c r="I7" s="12">
        <v>44</v>
      </c>
      <c r="J7" s="12">
        <v>46</v>
      </c>
      <c r="K7" s="12">
        <v>46</v>
      </c>
      <c r="L7" s="12">
        <v>40</v>
      </c>
      <c r="M7" s="20">
        <v>37</v>
      </c>
      <c r="N7" s="20">
        <v>44</v>
      </c>
      <c r="O7" s="20">
        <v>56</v>
      </c>
      <c r="P7" s="24">
        <v>32</v>
      </c>
      <c r="Q7" s="29">
        <v>72</v>
      </c>
      <c r="R7" s="13">
        <v>295</v>
      </c>
      <c r="S7" s="13">
        <f>SUM(B7:R7)</f>
        <v>1126</v>
      </c>
      <c r="T7" s="21">
        <f aca="true" t="shared" si="0" ref="T7:T24">+S7/$S$38</f>
        <v>0.04132716729061146</v>
      </c>
    </row>
    <row r="8" spans="1:20" ht="25.5">
      <c r="A8" s="11" t="s">
        <v>3</v>
      </c>
      <c r="B8" s="12">
        <v>13</v>
      </c>
      <c r="C8" s="12">
        <v>16</v>
      </c>
      <c r="D8" s="12">
        <v>26</v>
      </c>
      <c r="E8" s="12">
        <v>19</v>
      </c>
      <c r="F8" s="12">
        <v>10</v>
      </c>
      <c r="G8" s="12">
        <v>28</v>
      </c>
      <c r="H8" s="12">
        <v>27</v>
      </c>
      <c r="I8" s="12">
        <v>26</v>
      </c>
      <c r="J8" s="12">
        <v>24</v>
      </c>
      <c r="K8" s="12">
        <v>8</v>
      </c>
      <c r="L8" s="12">
        <v>6</v>
      </c>
      <c r="M8" s="20">
        <v>7</v>
      </c>
      <c r="N8" s="20">
        <v>15</v>
      </c>
      <c r="O8" s="20">
        <v>17</v>
      </c>
      <c r="P8" s="24">
        <v>16</v>
      </c>
      <c r="Q8" s="29">
        <v>25</v>
      </c>
      <c r="R8" s="13">
        <v>92</v>
      </c>
      <c r="S8" s="13">
        <f aca="true" t="shared" si="1" ref="S8:S36">SUM(B8:R8)</f>
        <v>375</v>
      </c>
      <c r="T8" s="21">
        <f t="shared" si="0"/>
        <v>0.013763488218454085</v>
      </c>
    </row>
    <row r="9" spans="1:20" ht="12.75">
      <c r="A9" s="11" t="s">
        <v>5</v>
      </c>
      <c r="B9" s="12">
        <v>3</v>
      </c>
      <c r="C9" s="12">
        <v>15</v>
      </c>
      <c r="D9" s="12">
        <v>10</v>
      </c>
      <c r="E9" s="12">
        <v>23</v>
      </c>
      <c r="F9" s="12">
        <v>26</v>
      </c>
      <c r="G9" s="12">
        <v>42</v>
      </c>
      <c r="H9" s="12">
        <v>48</v>
      </c>
      <c r="I9" s="12">
        <v>43</v>
      </c>
      <c r="J9" s="12">
        <v>32</v>
      </c>
      <c r="K9" s="12">
        <v>39</v>
      </c>
      <c r="L9" s="12">
        <v>16</v>
      </c>
      <c r="M9" s="20">
        <v>26</v>
      </c>
      <c r="N9" s="20">
        <v>18</v>
      </c>
      <c r="O9" s="20">
        <v>14</v>
      </c>
      <c r="P9" s="24">
        <v>20</v>
      </c>
      <c r="Q9" s="29">
        <v>17</v>
      </c>
      <c r="R9" s="13">
        <v>63</v>
      </c>
      <c r="S9" s="13">
        <f t="shared" si="1"/>
        <v>455</v>
      </c>
      <c r="T9" s="21">
        <f t="shared" si="0"/>
        <v>0.016699699038390955</v>
      </c>
    </row>
    <row r="10" spans="1:20" ht="12.75">
      <c r="A10" s="11" t="s">
        <v>6</v>
      </c>
      <c r="B10" s="12"/>
      <c r="C10" s="12"/>
      <c r="D10" s="12">
        <v>2</v>
      </c>
      <c r="E10" s="12">
        <v>2</v>
      </c>
      <c r="F10" s="12">
        <v>4</v>
      </c>
      <c r="G10" s="12">
        <v>5</v>
      </c>
      <c r="H10" s="12">
        <v>7</v>
      </c>
      <c r="I10" s="12">
        <v>9</v>
      </c>
      <c r="J10" s="12">
        <v>11</v>
      </c>
      <c r="K10" s="12">
        <v>7</v>
      </c>
      <c r="L10" s="12">
        <v>14</v>
      </c>
      <c r="M10" s="20">
        <v>11</v>
      </c>
      <c r="N10" s="20">
        <v>28</v>
      </c>
      <c r="O10" s="20">
        <v>33</v>
      </c>
      <c r="P10" s="24">
        <v>29</v>
      </c>
      <c r="Q10" s="29">
        <v>23</v>
      </c>
      <c r="R10" s="13">
        <v>129</v>
      </c>
      <c r="S10" s="13">
        <f t="shared" si="1"/>
        <v>314</v>
      </c>
      <c r="T10" s="21">
        <f t="shared" si="0"/>
        <v>0.01152462746825222</v>
      </c>
    </row>
    <row r="11" spans="1:20" ht="12.75">
      <c r="A11" s="11" t="s">
        <v>8</v>
      </c>
      <c r="B11" s="12">
        <v>23</v>
      </c>
      <c r="C11" s="12">
        <v>87</v>
      </c>
      <c r="D11" s="12">
        <v>114</v>
      </c>
      <c r="E11" s="12">
        <v>148</v>
      </c>
      <c r="F11" s="12">
        <v>159</v>
      </c>
      <c r="G11" s="12">
        <v>180</v>
      </c>
      <c r="H11" s="12">
        <v>181</v>
      </c>
      <c r="I11" s="12">
        <v>141</v>
      </c>
      <c r="J11" s="12">
        <v>110</v>
      </c>
      <c r="K11" s="12">
        <v>96</v>
      </c>
      <c r="L11" s="12">
        <v>104</v>
      </c>
      <c r="M11" s="20">
        <v>92</v>
      </c>
      <c r="N11" s="20">
        <v>108</v>
      </c>
      <c r="O11" s="20">
        <v>82</v>
      </c>
      <c r="P11" s="24">
        <v>85</v>
      </c>
      <c r="Q11" s="29">
        <v>91</v>
      </c>
      <c r="R11" s="13">
        <v>248</v>
      </c>
      <c r="S11" s="13">
        <f t="shared" si="1"/>
        <v>2049</v>
      </c>
      <c r="T11" s="21">
        <f t="shared" si="0"/>
        <v>0.07520369962563311</v>
      </c>
    </row>
    <row r="12" spans="1:20" ht="12.75">
      <c r="A12" s="11" t="s">
        <v>9</v>
      </c>
      <c r="B12" s="12">
        <v>2</v>
      </c>
      <c r="C12" s="12">
        <v>3</v>
      </c>
      <c r="D12" s="12">
        <v>14</v>
      </c>
      <c r="E12" s="12">
        <v>21</v>
      </c>
      <c r="F12" s="12">
        <v>28</v>
      </c>
      <c r="G12" s="12">
        <v>23</v>
      </c>
      <c r="H12" s="12">
        <v>23</v>
      </c>
      <c r="I12" s="12">
        <v>49</v>
      </c>
      <c r="J12" s="12">
        <v>26</v>
      </c>
      <c r="K12" s="12">
        <v>37</v>
      </c>
      <c r="L12" s="12">
        <v>37</v>
      </c>
      <c r="M12" s="20">
        <v>36</v>
      </c>
      <c r="N12" s="20">
        <v>71</v>
      </c>
      <c r="O12" s="20">
        <v>77</v>
      </c>
      <c r="P12" s="24">
        <v>98</v>
      </c>
      <c r="Q12" s="29">
        <v>97</v>
      </c>
      <c r="R12" s="13">
        <v>277</v>
      </c>
      <c r="S12" s="13">
        <f t="shared" si="1"/>
        <v>919</v>
      </c>
      <c r="T12" s="21">
        <f t="shared" si="0"/>
        <v>0.03372972179402481</v>
      </c>
    </row>
    <row r="13" spans="1:20" ht="25.5">
      <c r="A13" s="11" t="s">
        <v>13</v>
      </c>
      <c r="B13" s="12">
        <v>2</v>
      </c>
      <c r="C13" s="12"/>
      <c r="D13" s="12">
        <v>14</v>
      </c>
      <c r="E13" s="12">
        <v>4</v>
      </c>
      <c r="F13" s="12">
        <v>3</v>
      </c>
      <c r="G13" s="12">
        <v>1</v>
      </c>
      <c r="H13" s="12">
        <v>5</v>
      </c>
      <c r="I13" s="12">
        <v>10</v>
      </c>
      <c r="J13" s="12">
        <v>1</v>
      </c>
      <c r="K13" s="12">
        <v>1</v>
      </c>
      <c r="L13" s="12">
        <v>1</v>
      </c>
      <c r="M13" s="20"/>
      <c r="N13" s="20"/>
      <c r="O13" s="20">
        <v>0</v>
      </c>
      <c r="P13" s="24">
        <v>1</v>
      </c>
      <c r="Q13" s="29">
        <v>3</v>
      </c>
      <c r="R13" s="13">
        <v>1</v>
      </c>
      <c r="S13" s="13">
        <f t="shared" si="1"/>
        <v>47</v>
      </c>
      <c r="T13" s="21">
        <f t="shared" si="0"/>
        <v>0.001725023856712912</v>
      </c>
    </row>
    <row r="14" spans="1:20" ht="12.75">
      <c r="A14" s="11" t="s">
        <v>11</v>
      </c>
      <c r="B14" s="12"/>
      <c r="C14" s="12"/>
      <c r="D14" s="12"/>
      <c r="E14" s="12"/>
      <c r="F14" s="12"/>
      <c r="G14" s="12">
        <v>6</v>
      </c>
      <c r="H14" s="12">
        <v>7</v>
      </c>
      <c r="I14" s="12">
        <v>3</v>
      </c>
      <c r="J14" s="12"/>
      <c r="K14" s="12">
        <v>3</v>
      </c>
      <c r="L14" s="12">
        <v>4</v>
      </c>
      <c r="M14" s="20"/>
      <c r="N14" s="20"/>
      <c r="O14" s="20">
        <v>0</v>
      </c>
      <c r="P14" s="24"/>
      <c r="Q14" s="29"/>
      <c r="R14" s="13"/>
      <c r="S14" s="13">
        <f t="shared" si="1"/>
        <v>23</v>
      </c>
      <c r="T14" s="21">
        <f t="shared" si="0"/>
        <v>0.0008441606107318506</v>
      </c>
    </row>
    <row r="15" spans="1:20" ht="12.75">
      <c r="A15" s="11" t="s">
        <v>12</v>
      </c>
      <c r="B15" s="12">
        <v>8</v>
      </c>
      <c r="C15" s="12">
        <v>29</v>
      </c>
      <c r="D15" s="12">
        <v>56</v>
      </c>
      <c r="E15" s="12">
        <v>62</v>
      </c>
      <c r="F15" s="12">
        <v>40</v>
      </c>
      <c r="G15" s="12">
        <v>74</v>
      </c>
      <c r="H15" s="12">
        <v>81</v>
      </c>
      <c r="I15" s="12">
        <v>89</v>
      </c>
      <c r="J15" s="12">
        <v>93</v>
      </c>
      <c r="K15" s="12">
        <v>137</v>
      </c>
      <c r="L15" s="12">
        <v>222</v>
      </c>
      <c r="M15" s="20">
        <v>145</v>
      </c>
      <c r="N15" s="20">
        <v>207</v>
      </c>
      <c r="O15" s="20">
        <v>1343</v>
      </c>
      <c r="P15" s="24">
        <v>2821</v>
      </c>
      <c r="Q15" s="29">
        <v>3635</v>
      </c>
      <c r="R15" s="13">
        <v>4066</v>
      </c>
      <c r="S15" s="13">
        <f t="shared" si="1"/>
        <v>13108</v>
      </c>
      <c r="T15" s="21">
        <f t="shared" si="0"/>
        <v>0.48109814284665636</v>
      </c>
    </row>
    <row r="16" spans="1:20" ht="12.75">
      <c r="A16" s="11" t="s">
        <v>25</v>
      </c>
      <c r="B16" s="12">
        <v>63</v>
      </c>
      <c r="C16" s="12">
        <v>441</v>
      </c>
      <c r="D16" s="12">
        <v>625</v>
      </c>
      <c r="E16" s="12">
        <v>604</v>
      </c>
      <c r="F16" s="12">
        <v>521</v>
      </c>
      <c r="G16" s="12">
        <v>512</v>
      </c>
      <c r="H16" s="12">
        <v>502</v>
      </c>
      <c r="I16" s="12">
        <v>405</v>
      </c>
      <c r="J16" s="12">
        <v>396</v>
      </c>
      <c r="K16" s="12">
        <v>294</v>
      </c>
      <c r="L16" s="12">
        <v>520</v>
      </c>
      <c r="M16" s="20">
        <v>436</v>
      </c>
      <c r="N16" s="20">
        <v>413</v>
      </c>
      <c r="O16" s="20">
        <v>577</v>
      </c>
      <c r="P16" s="24">
        <v>613</v>
      </c>
      <c r="Q16" s="29">
        <v>588</v>
      </c>
      <c r="R16" s="13">
        <v>509</v>
      </c>
      <c r="S16" s="13">
        <f t="shared" si="1"/>
        <v>8019</v>
      </c>
      <c r="T16" s="21">
        <f t="shared" si="0"/>
        <v>0.2943184320634222</v>
      </c>
    </row>
    <row r="17" spans="1:20" ht="25.5">
      <c r="A17" s="11" t="s">
        <v>10</v>
      </c>
      <c r="B17" s="12">
        <v>3</v>
      </c>
      <c r="C17" s="12">
        <v>8</v>
      </c>
      <c r="D17" s="12">
        <v>4</v>
      </c>
      <c r="E17" s="12">
        <v>6</v>
      </c>
      <c r="F17" s="12">
        <v>9</v>
      </c>
      <c r="G17" s="12">
        <v>6</v>
      </c>
      <c r="H17" s="12">
        <v>9</v>
      </c>
      <c r="I17" s="12">
        <v>5</v>
      </c>
      <c r="J17" s="12">
        <v>2</v>
      </c>
      <c r="K17" s="12">
        <v>8</v>
      </c>
      <c r="L17" s="12">
        <v>6</v>
      </c>
      <c r="M17" s="20">
        <v>4</v>
      </c>
      <c r="N17" s="20">
        <v>4</v>
      </c>
      <c r="O17" s="20">
        <v>9</v>
      </c>
      <c r="P17" s="24">
        <v>19</v>
      </c>
      <c r="Q17" s="29">
        <v>11</v>
      </c>
      <c r="R17" s="13">
        <v>16</v>
      </c>
      <c r="S17" s="13">
        <f t="shared" si="1"/>
        <v>129</v>
      </c>
      <c r="T17" s="21">
        <f t="shared" si="0"/>
        <v>0.004734639947148205</v>
      </c>
    </row>
    <row r="18" spans="1:20" ht="25.5">
      <c r="A18" s="11" t="s">
        <v>0</v>
      </c>
      <c r="B18" s="12">
        <v>4</v>
      </c>
      <c r="C18" s="12">
        <v>31</v>
      </c>
      <c r="D18" s="12">
        <v>17</v>
      </c>
      <c r="E18" s="12">
        <v>31</v>
      </c>
      <c r="F18" s="12">
        <v>24</v>
      </c>
      <c r="G18" s="12"/>
      <c r="H18" s="12"/>
      <c r="I18" s="12"/>
      <c r="J18" s="12"/>
      <c r="K18" s="12"/>
      <c r="L18" s="12"/>
      <c r="M18" s="20"/>
      <c r="N18" s="20"/>
      <c r="O18" s="20">
        <v>0</v>
      </c>
      <c r="P18" s="24"/>
      <c r="Q18" s="29"/>
      <c r="R18" s="13"/>
      <c r="S18" s="13">
        <f t="shared" si="1"/>
        <v>107</v>
      </c>
      <c r="T18" s="21">
        <f t="shared" si="0"/>
        <v>0.003927181971665566</v>
      </c>
    </row>
    <row r="19" spans="1:20" ht="25.5">
      <c r="A19" s="11" t="s">
        <v>14</v>
      </c>
      <c r="B19" s="12">
        <v>3</v>
      </c>
      <c r="C19" s="12">
        <v>11</v>
      </c>
      <c r="D19" s="12">
        <v>10</v>
      </c>
      <c r="E19" s="12">
        <v>18</v>
      </c>
      <c r="F19" s="12">
        <v>26</v>
      </c>
      <c r="G19" s="12">
        <v>29</v>
      </c>
      <c r="H19" s="12">
        <v>33</v>
      </c>
      <c r="I19" s="12">
        <v>30</v>
      </c>
      <c r="J19" s="12">
        <v>37</v>
      </c>
      <c r="K19" s="12">
        <v>30</v>
      </c>
      <c r="L19" s="12">
        <v>54</v>
      </c>
      <c r="M19" s="20">
        <v>5</v>
      </c>
      <c r="N19" s="20">
        <v>2</v>
      </c>
      <c r="O19" s="20">
        <v>0</v>
      </c>
      <c r="P19" s="24"/>
      <c r="Q19" s="29"/>
      <c r="R19" s="13"/>
      <c r="S19" s="13">
        <f t="shared" si="1"/>
        <v>288</v>
      </c>
      <c r="T19" s="21">
        <f t="shared" si="0"/>
        <v>0.010570358951772737</v>
      </c>
    </row>
    <row r="20" spans="1:20" ht="25.5">
      <c r="A20" s="11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0">
        <v>1</v>
      </c>
      <c r="N20" s="20">
        <v>1</v>
      </c>
      <c r="O20" s="20">
        <v>3</v>
      </c>
      <c r="P20" s="24">
        <v>11</v>
      </c>
      <c r="Q20" s="29">
        <v>14</v>
      </c>
      <c r="R20" s="13">
        <v>20</v>
      </c>
      <c r="S20" s="13">
        <f t="shared" si="1"/>
        <v>50</v>
      </c>
      <c r="T20" s="21">
        <f t="shared" si="0"/>
        <v>0.0018351317624605446</v>
      </c>
    </row>
    <row r="21" spans="1:20" ht="12.75">
      <c r="A21" s="11" t="s">
        <v>23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>
        <v>1</v>
      </c>
      <c r="M21" s="20">
        <v>0</v>
      </c>
      <c r="N21" s="20">
        <v>3</v>
      </c>
      <c r="O21" s="20">
        <v>2</v>
      </c>
      <c r="P21" s="24">
        <v>2</v>
      </c>
      <c r="Q21" s="29">
        <v>7</v>
      </c>
      <c r="R21" s="13">
        <v>13</v>
      </c>
      <c r="S21" s="13">
        <f t="shared" si="1"/>
        <v>28</v>
      </c>
      <c r="T21" s="21">
        <f t="shared" si="0"/>
        <v>0.001027673786977905</v>
      </c>
    </row>
    <row r="22" spans="1:20" ht="12.75">
      <c r="A22" s="11" t="s">
        <v>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0"/>
      <c r="N22" s="20"/>
      <c r="O22" s="20"/>
      <c r="P22" s="24"/>
      <c r="Q22" s="29">
        <v>3</v>
      </c>
      <c r="R22" s="28">
        <v>5</v>
      </c>
      <c r="S22" s="13">
        <f t="shared" si="1"/>
        <v>8</v>
      </c>
      <c r="T22" s="21">
        <f t="shared" si="0"/>
        <v>0.00029362108199368716</v>
      </c>
    </row>
    <row r="23" spans="1:20" ht="25.5">
      <c r="A23" s="11" t="s">
        <v>22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>
        <v>1</v>
      </c>
      <c r="M23" s="20"/>
      <c r="N23" s="20"/>
      <c r="O23" s="20">
        <v>1</v>
      </c>
      <c r="P23" s="24">
        <v>5</v>
      </c>
      <c r="Q23" s="29">
        <v>4</v>
      </c>
      <c r="R23" s="13">
        <v>10</v>
      </c>
      <c r="S23" s="13">
        <f t="shared" si="1"/>
        <v>21</v>
      </c>
      <c r="T23" s="21">
        <f t="shared" si="0"/>
        <v>0.0007707553402334288</v>
      </c>
    </row>
    <row r="24" spans="1:20" ht="12.75">
      <c r="A24" s="11" t="s">
        <v>28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0"/>
      <c r="N24" s="20">
        <v>1</v>
      </c>
      <c r="O24" s="20">
        <v>3</v>
      </c>
      <c r="P24" s="24">
        <v>1</v>
      </c>
      <c r="Q24" s="29">
        <v>1</v>
      </c>
      <c r="R24" s="13">
        <v>1</v>
      </c>
      <c r="S24" s="13">
        <f t="shared" si="1"/>
        <v>7</v>
      </c>
      <c r="T24" s="21">
        <f t="shared" si="0"/>
        <v>0.00025691844674447623</v>
      </c>
    </row>
    <row r="25" spans="1:20" ht="51">
      <c r="A25" s="11" t="s">
        <v>44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0"/>
      <c r="N25" s="20"/>
      <c r="O25" s="20"/>
      <c r="P25" s="24"/>
      <c r="Q25" s="29"/>
      <c r="R25" s="13">
        <v>3</v>
      </c>
      <c r="S25" s="13">
        <f t="shared" si="1"/>
        <v>3</v>
      </c>
      <c r="T25" s="21"/>
    </row>
    <row r="26" spans="1:20" ht="12.75">
      <c r="A26" s="11" t="s">
        <v>4</v>
      </c>
      <c r="B26" s="12"/>
      <c r="C26" s="12">
        <v>2</v>
      </c>
      <c r="D26" s="12">
        <v>5</v>
      </c>
      <c r="E26" s="12">
        <v>3</v>
      </c>
      <c r="F26" s="12"/>
      <c r="G26" s="12">
        <v>3</v>
      </c>
      <c r="H26" s="12">
        <v>3</v>
      </c>
      <c r="I26" s="12">
        <v>5</v>
      </c>
      <c r="J26" s="12"/>
      <c r="K26" s="12">
        <v>2</v>
      </c>
      <c r="L26" s="12">
        <v>1</v>
      </c>
      <c r="M26" s="20">
        <v>0</v>
      </c>
      <c r="N26" s="20">
        <v>0</v>
      </c>
      <c r="O26" s="20">
        <v>1</v>
      </c>
      <c r="P26" s="24">
        <v>2</v>
      </c>
      <c r="Q26" s="29"/>
      <c r="R26" s="13"/>
      <c r="S26" s="13">
        <f t="shared" si="1"/>
        <v>27</v>
      </c>
      <c r="T26" s="21">
        <f aca="true" t="shared" si="2" ref="T26:T36">+S26/$S$38</f>
        <v>0.000990971151728694</v>
      </c>
    </row>
    <row r="27" spans="1:20" ht="12.75">
      <c r="A27" s="11" t="s">
        <v>7</v>
      </c>
      <c r="B27" s="12"/>
      <c r="C27" s="12">
        <v>4</v>
      </c>
      <c r="D27" s="12">
        <v>11</v>
      </c>
      <c r="E27" s="12">
        <v>14</v>
      </c>
      <c r="F27" s="12"/>
      <c r="G27" s="12">
        <v>7</v>
      </c>
      <c r="H27" s="12">
        <v>2</v>
      </c>
      <c r="I27" s="12">
        <v>5</v>
      </c>
      <c r="J27" s="12">
        <v>3</v>
      </c>
      <c r="K27" s="12">
        <v>1</v>
      </c>
      <c r="L27" s="12">
        <v>2</v>
      </c>
      <c r="M27" s="20">
        <v>2</v>
      </c>
      <c r="N27" s="20">
        <v>4</v>
      </c>
      <c r="O27" s="20">
        <v>30</v>
      </c>
      <c r="P27" s="24">
        <v>7</v>
      </c>
      <c r="Q27" s="29">
        <v>2</v>
      </c>
      <c r="R27" s="13"/>
      <c r="S27" s="13">
        <f t="shared" si="1"/>
        <v>94</v>
      </c>
      <c r="T27" s="21">
        <f t="shared" si="2"/>
        <v>0.003450047713425824</v>
      </c>
    </row>
    <row r="28" spans="1:20" ht="25.5">
      <c r="A28" s="11" t="s">
        <v>15</v>
      </c>
      <c r="B28" s="12"/>
      <c r="C28" s="12"/>
      <c r="D28" s="12"/>
      <c r="E28" s="12"/>
      <c r="F28" s="12"/>
      <c r="G28" s="12"/>
      <c r="H28" s="12"/>
      <c r="I28" s="12"/>
      <c r="J28" s="12">
        <v>1</v>
      </c>
      <c r="K28" s="12"/>
      <c r="L28" s="12"/>
      <c r="M28" s="20"/>
      <c r="N28" s="20"/>
      <c r="O28" s="20">
        <v>0</v>
      </c>
      <c r="P28" s="24"/>
      <c r="Q28" s="29">
        <v>2</v>
      </c>
      <c r="R28" s="13">
        <v>3</v>
      </c>
      <c r="S28" s="13">
        <f t="shared" si="1"/>
        <v>6</v>
      </c>
      <c r="T28" s="21">
        <f t="shared" si="2"/>
        <v>0.00022021581149526536</v>
      </c>
    </row>
    <row r="29" spans="1:20" ht="25.5">
      <c r="A29" s="11" t="s">
        <v>29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20"/>
      <c r="N29" s="20"/>
      <c r="O29" s="20">
        <v>1</v>
      </c>
      <c r="P29" s="24">
        <v>3</v>
      </c>
      <c r="Q29" s="29">
        <v>2</v>
      </c>
      <c r="R29" s="13">
        <v>6</v>
      </c>
      <c r="S29" s="13">
        <f t="shared" si="1"/>
        <v>12</v>
      </c>
      <c r="T29" s="21">
        <f t="shared" si="2"/>
        <v>0.0004404316229905307</v>
      </c>
    </row>
    <row r="30" spans="1:20" ht="25.5">
      <c r="A30" s="11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>
        <v>1</v>
      </c>
      <c r="L30" s="12"/>
      <c r="M30" s="20"/>
      <c r="N30" s="20"/>
      <c r="O30" s="20">
        <v>0</v>
      </c>
      <c r="P30" s="24">
        <v>1</v>
      </c>
      <c r="Q30" s="29"/>
      <c r="R30" s="28">
        <v>1</v>
      </c>
      <c r="S30" s="13">
        <f t="shared" si="1"/>
        <v>3</v>
      </c>
      <c r="T30" s="21">
        <f t="shared" si="2"/>
        <v>0.00011010790574763268</v>
      </c>
    </row>
    <row r="31" spans="1:20" ht="38.25">
      <c r="A31" s="11" t="s">
        <v>30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0"/>
      <c r="N31" s="20"/>
      <c r="O31" s="20"/>
      <c r="P31" s="24">
        <v>2</v>
      </c>
      <c r="Q31" s="29">
        <v>2</v>
      </c>
      <c r="R31" s="13">
        <v>2</v>
      </c>
      <c r="S31" s="13">
        <f t="shared" si="1"/>
        <v>6</v>
      </c>
      <c r="T31" s="21">
        <f t="shared" si="2"/>
        <v>0.00022021581149526536</v>
      </c>
    </row>
    <row r="32" spans="1:20" ht="38.25">
      <c r="A32" s="11" t="s">
        <v>31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0"/>
      <c r="N32" s="20"/>
      <c r="O32" s="20"/>
      <c r="P32" s="24">
        <v>1</v>
      </c>
      <c r="Q32" s="29">
        <v>1</v>
      </c>
      <c r="R32" s="13"/>
      <c r="S32" s="13">
        <f t="shared" si="1"/>
        <v>2</v>
      </c>
      <c r="T32" s="21">
        <f t="shared" si="2"/>
        <v>7.340527049842179E-05</v>
      </c>
    </row>
    <row r="33" spans="1:20" ht="51">
      <c r="A33" s="11" t="s">
        <v>39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0"/>
      <c r="N33" s="20"/>
      <c r="O33" s="20"/>
      <c r="P33" s="24"/>
      <c r="Q33" s="29">
        <v>2</v>
      </c>
      <c r="R33" s="13">
        <v>1</v>
      </c>
      <c r="S33" s="13">
        <f t="shared" si="1"/>
        <v>3</v>
      </c>
      <c r="T33" s="21">
        <f t="shared" si="2"/>
        <v>0.00011010790574763268</v>
      </c>
    </row>
    <row r="34" spans="1:20" ht="25.5">
      <c r="A34" s="11" t="s">
        <v>41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0"/>
      <c r="N34" s="20"/>
      <c r="O34" s="20"/>
      <c r="P34" s="24"/>
      <c r="Q34" s="29">
        <v>2</v>
      </c>
      <c r="R34" s="13">
        <v>2</v>
      </c>
      <c r="S34" s="13">
        <f t="shared" si="1"/>
        <v>4</v>
      </c>
      <c r="T34" s="21">
        <f t="shared" si="2"/>
        <v>0.00014681054099684358</v>
      </c>
    </row>
    <row r="35" spans="1:20" ht="25.5">
      <c r="A35" s="11" t="s">
        <v>17</v>
      </c>
      <c r="B35" s="12"/>
      <c r="C35" s="12"/>
      <c r="D35" s="12"/>
      <c r="E35" s="12"/>
      <c r="F35" s="12"/>
      <c r="G35" s="12"/>
      <c r="H35" s="12"/>
      <c r="I35" s="12"/>
      <c r="J35" s="12"/>
      <c r="K35" s="12">
        <v>1</v>
      </c>
      <c r="L35" s="12">
        <v>1</v>
      </c>
      <c r="M35" s="20"/>
      <c r="N35" s="20"/>
      <c r="O35" s="20">
        <v>0</v>
      </c>
      <c r="P35" s="24">
        <v>1</v>
      </c>
      <c r="Q35" s="29"/>
      <c r="R35" s="13"/>
      <c r="S35" s="13">
        <f t="shared" si="1"/>
        <v>3</v>
      </c>
      <c r="T35" s="21">
        <f t="shared" si="2"/>
        <v>0.00011010790574763268</v>
      </c>
    </row>
    <row r="36" spans="1:20" ht="25.5">
      <c r="A36" s="11" t="s">
        <v>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0"/>
      <c r="N36" s="20"/>
      <c r="O36" s="20"/>
      <c r="P36" s="24"/>
      <c r="Q36" s="29">
        <v>4</v>
      </c>
      <c r="R36" s="13">
        <v>6</v>
      </c>
      <c r="S36" s="13">
        <f t="shared" si="1"/>
        <v>10</v>
      </c>
      <c r="T36" s="21">
        <f t="shared" si="2"/>
        <v>0.0003670263524921089</v>
      </c>
    </row>
    <row r="38" spans="1:20" ht="12.75">
      <c r="A38" s="15" t="s">
        <v>1</v>
      </c>
      <c r="B38" s="16">
        <v>143</v>
      </c>
      <c r="C38" s="16">
        <v>704</v>
      </c>
      <c r="D38" s="16">
        <v>1000</v>
      </c>
      <c r="E38" s="16">
        <v>1056</v>
      </c>
      <c r="F38" s="16">
        <v>898</v>
      </c>
      <c r="G38" s="16">
        <v>956</v>
      </c>
      <c r="H38" s="16">
        <v>974</v>
      </c>
      <c r="I38" s="16">
        <v>864</v>
      </c>
      <c r="J38" s="16">
        <v>782</v>
      </c>
      <c r="K38" s="16">
        <v>711</v>
      </c>
      <c r="L38" s="16">
        <v>1030</v>
      </c>
      <c r="M38" s="16">
        <v>802</v>
      </c>
      <c r="N38" s="16">
        <v>919</v>
      </c>
      <c r="O38" s="16">
        <v>2249</v>
      </c>
      <c r="P38" s="13">
        <f>SUM(P7:P36)</f>
        <v>3770</v>
      </c>
      <c r="Q38" s="13">
        <f>SUM(Q7:Q36)</f>
        <v>4608</v>
      </c>
      <c r="R38" s="13">
        <f>SUM(R7:R36)</f>
        <v>5769</v>
      </c>
      <c r="S38" s="13">
        <f>SUM(S7:S36)</f>
        <v>27246</v>
      </c>
      <c r="T38" s="21"/>
    </row>
    <row r="39" spans="14:16" ht="12.75">
      <c r="N39" s="1"/>
      <c r="O39" s="1"/>
      <c r="P39" s="1"/>
    </row>
    <row r="40" spans="1:16" ht="15" customHeight="1">
      <c r="A40" s="15" t="s">
        <v>21</v>
      </c>
      <c r="N40" s="1"/>
      <c r="O40" s="1"/>
      <c r="P40" s="1"/>
    </row>
    <row r="41" spans="1:20" ht="15" customHeight="1">
      <c r="A41" s="17" t="s">
        <v>18</v>
      </c>
      <c r="B41" s="25">
        <f aca="true" t="shared" si="3" ref="B41:P41">+B7+B8+B9+B10+B11+B12+B13+B14</f>
        <v>62</v>
      </c>
      <c r="C41" s="25">
        <f t="shared" si="3"/>
        <v>189</v>
      </c>
      <c r="D41" s="25">
        <f t="shared" si="3"/>
        <v>272</v>
      </c>
      <c r="E41" s="25">
        <f t="shared" si="3"/>
        <v>318</v>
      </c>
      <c r="F41" s="25">
        <f t="shared" si="3"/>
        <v>278</v>
      </c>
      <c r="G41" s="25">
        <f t="shared" si="3"/>
        <v>325</v>
      </c>
      <c r="H41" s="25">
        <f t="shared" si="3"/>
        <v>344</v>
      </c>
      <c r="I41" s="25">
        <f t="shared" si="3"/>
        <v>325</v>
      </c>
      <c r="J41" s="25">
        <f t="shared" si="3"/>
        <v>250</v>
      </c>
      <c r="K41" s="25">
        <f t="shared" si="3"/>
        <v>237</v>
      </c>
      <c r="L41" s="25">
        <f t="shared" si="3"/>
        <v>222</v>
      </c>
      <c r="M41" s="25">
        <f t="shared" si="3"/>
        <v>209</v>
      </c>
      <c r="N41" s="25">
        <f t="shared" si="3"/>
        <v>284</v>
      </c>
      <c r="O41" s="25">
        <f t="shared" si="3"/>
        <v>279</v>
      </c>
      <c r="P41" s="25">
        <f t="shared" si="3"/>
        <v>281</v>
      </c>
      <c r="Q41" s="25">
        <f>+Q7+Q8+Q9+Q10+Q11+Q12+Q13+Q14</f>
        <v>328</v>
      </c>
      <c r="R41" s="26">
        <f>+R7+R8+R9+R10+R11+R12+R13+R14</f>
        <v>1105</v>
      </c>
      <c r="S41" s="26">
        <f>+S7+S8+S9+S10+S11+S12+S13+S14</f>
        <v>5308</v>
      </c>
      <c r="T41" s="14">
        <f>+S41/$S$46</f>
        <v>0.19481758790281142</v>
      </c>
    </row>
    <row r="42" spans="1:20" ht="15" customHeight="1">
      <c r="A42" s="17" t="s">
        <v>12</v>
      </c>
      <c r="B42" s="25">
        <f aca="true" t="shared" si="4" ref="B42:P42">+B15</f>
        <v>8</v>
      </c>
      <c r="C42" s="25">
        <f t="shared" si="4"/>
        <v>29</v>
      </c>
      <c r="D42" s="25">
        <f t="shared" si="4"/>
        <v>56</v>
      </c>
      <c r="E42" s="25">
        <f t="shared" si="4"/>
        <v>62</v>
      </c>
      <c r="F42" s="25">
        <f t="shared" si="4"/>
        <v>40</v>
      </c>
      <c r="G42" s="25">
        <f t="shared" si="4"/>
        <v>74</v>
      </c>
      <c r="H42" s="25">
        <f t="shared" si="4"/>
        <v>81</v>
      </c>
      <c r="I42" s="25">
        <f t="shared" si="4"/>
        <v>89</v>
      </c>
      <c r="J42" s="25">
        <f t="shared" si="4"/>
        <v>93</v>
      </c>
      <c r="K42" s="25">
        <f t="shared" si="4"/>
        <v>137</v>
      </c>
      <c r="L42" s="25">
        <f t="shared" si="4"/>
        <v>222</v>
      </c>
      <c r="M42" s="25">
        <f t="shared" si="4"/>
        <v>145</v>
      </c>
      <c r="N42" s="25">
        <f t="shared" si="4"/>
        <v>207</v>
      </c>
      <c r="O42" s="25">
        <f t="shared" si="4"/>
        <v>1343</v>
      </c>
      <c r="P42" s="25">
        <f t="shared" si="4"/>
        <v>2821</v>
      </c>
      <c r="Q42" s="25">
        <f aca="true" t="shared" si="5" ref="Q42:S43">+Q15</f>
        <v>3635</v>
      </c>
      <c r="R42" s="26">
        <f t="shared" si="5"/>
        <v>4066</v>
      </c>
      <c r="S42" s="26">
        <f t="shared" si="5"/>
        <v>13108</v>
      </c>
      <c r="T42" s="14">
        <f>+S42/$S$46</f>
        <v>0.48109814284665636</v>
      </c>
    </row>
    <row r="43" spans="1:20" ht="15" customHeight="1">
      <c r="A43" s="11" t="s">
        <v>25</v>
      </c>
      <c r="B43" s="25">
        <f aca="true" t="shared" si="6" ref="B43:P43">+B16</f>
        <v>63</v>
      </c>
      <c r="C43" s="25">
        <f t="shared" si="6"/>
        <v>441</v>
      </c>
      <c r="D43" s="25">
        <f t="shared" si="6"/>
        <v>625</v>
      </c>
      <c r="E43" s="25">
        <f t="shared" si="6"/>
        <v>604</v>
      </c>
      <c r="F43" s="25">
        <f t="shared" si="6"/>
        <v>521</v>
      </c>
      <c r="G43" s="25">
        <f t="shared" si="6"/>
        <v>512</v>
      </c>
      <c r="H43" s="25">
        <f t="shared" si="6"/>
        <v>502</v>
      </c>
      <c r="I43" s="25">
        <f t="shared" si="6"/>
        <v>405</v>
      </c>
      <c r="J43" s="25">
        <f t="shared" si="6"/>
        <v>396</v>
      </c>
      <c r="K43" s="25">
        <f t="shared" si="6"/>
        <v>294</v>
      </c>
      <c r="L43" s="25">
        <f t="shared" si="6"/>
        <v>520</v>
      </c>
      <c r="M43" s="25">
        <f t="shared" si="6"/>
        <v>436</v>
      </c>
      <c r="N43" s="25">
        <f t="shared" si="6"/>
        <v>413</v>
      </c>
      <c r="O43" s="25">
        <f t="shared" si="6"/>
        <v>577</v>
      </c>
      <c r="P43" s="25">
        <f t="shared" si="6"/>
        <v>613</v>
      </c>
      <c r="Q43" s="25">
        <f t="shared" si="5"/>
        <v>588</v>
      </c>
      <c r="R43" s="26">
        <f t="shared" si="5"/>
        <v>509</v>
      </c>
      <c r="S43" s="26">
        <f t="shared" si="5"/>
        <v>8019</v>
      </c>
      <c r="T43" s="14">
        <f>+S43/$S$46</f>
        <v>0.2943184320634222</v>
      </c>
    </row>
    <row r="44" spans="1:20" ht="15" customHeight="1">
      <c r="A44" s="17" t="s">
        <v>19</v>
      </c>
      <c r="B44" s="25">
        <f aca="true" t="shared" si="7" ref="B44:S44">+B17+B18+B19+B20</f>
        <v>10</v>
      </c>
      <c r="C44" s="25">
        <f t="shared" si="7"/>
        <v>50</v>
      </c>
      <c r="D44" s="25">
        <f t="shared" si="7"/>
        <v>31</v>
      </c>
      <c r="E44" s="25">
        <f t="shared" si="7"/>
        <v>55</v>
      </c>
      <c r="F44" s="25">
        <f t="shared" si="7"/>
        <v>59</v>
      </c>
      <c r="G44" s="25">
        <f t="shared" si="7"/>
        <v>35</v>
      </c>
      <c r="H44" s="25">
        <f t="shared" si="7"/>
        <v>42</v>
      </c>
      <c r="I44" s="25">
        <f t="shared" si="7"/>
        <v>35</v>
      </c>
      <c r="J44" s="25">
        <f t="shared" si="7"/>
        <v>39</v>
      </c>
      <c r="K44" s="25">
        <f t="shared" si="7"/>
        <v>38</v>
      </c>
      <c r="L44" s="25">
        <f t="shared" si="7"/>
        <v>60</v>
      </c>
      <c r="M44" s="25">
        <f t="shared" si="7"/>
        <v>10</v>
      </c>
      <c r="N44" s="25">
        <f t="shared" si="7"/>
        <v>7</v>
      </c>
      <c r="O44" s="25">
        <f t="shared" si="7"/>
        <v>12</v>
      </c>
      <c r="P44" s="25">
        <f t="shared" si="7"/>
        <v>30</v>
      </c>
      <c r="Q44" s="25">
        <f t="shared" si="7"/>
        <v>25</v>
      </c>
      <c r="R44" s="26">
        <f>+R17+R18+R19+R20</f>
        <v>36</v>
      </c>
      <c r="S44" s="26">
        <f t="shared" si="7"/>
        <v>574</v>
      </c>
      <c r="T44" s="14">
        <f>+S44/$S$46</f>
        <v>0.021067312633047054</v>
      </c>
    </row>
    <row r="45" spans="1:20" ht="15" customHeight="1">
      <c r="A45" s="17" t="s">
        <v>20</v>
      </c>
      <c r="B45" s="25">
        <f aca="true" t="shared" si="8" ref="B45:P45">+B24+B26+B27+B21+B28+B23+B29+B30+B31+B32+B33+B22+B34+B35+B36</f>
        <v>0</v>
      </c>
      <c r="C45" s="25">
        <f t="shared" si="8"/>
        <v>6</v>
      </c>
      <c r="D45" s="25">
        <f t="shared" si="8"/>
        <v>16</v>
      </c>
      <c r="E45" s="25">
        <f t="shared" si="8"/>
        <v>17</v>
      </c>
      <c r="F45" s="25">
        <f t="shared" si="8"/>
        <v>0</v>
      </c>
      <c r="G45" s="25">
        <f t="shared" si="8"/>
        <v>10</v>
      </c>
      <c r="H45" s="25">
        <f t="shared" si="8"/>
        <v>5</v>
      </c>
      <c r="I45" s="25">
        <f t="shared" si="8"/>
        <v>10</v>
      </c>
      <c r="J45" s="25">
        <f t="shared" si="8"/>
        <v>4</v>
      </c>
      <c r="K45" s="25">
        <f t="shared" si="8"/>
        <v>5</v>
      </c>
      <c r="L45" s="25">
        <f t="shared" si="8"/>
        <v>6</v>
      </c>
      <c r="M45" s="25">
        <f t="shared" si="8"/>
        <v>2</v>
      </c>
      <c r="N45" s="26">
        <f t="shared" si="8"/>
        <v>8</v>
      </c>
      <c r="O45" s="26">
        <f t="shared" si="8"/>
        <v>38</v>
      </c>
      <c r="P45" s="26">
        <f t="shared" si="8"/>
        <v>25</v>
      </c>
      <c r="Q45" s="25">
        <f>+Q24+Q25+Q26+Q27+Q21+Q28+Q23+Q29+Q30+Q31+Q32+Q33+Q22+Q34+Q35+Q36</f>
        <v>32</v>
      </c>
      <c r="R45" s="26">
        <f>+R24+R25+R26+R27+R21+R28+R23+R29+R30+R31+R32+R33+R22+R34+R35+R36</f>
        <v>53</v>
      </c>
      <c r="S45" s="26">
        <f>+S24+S25+S26+S27+S21+S28+S23+S29+S30+S31+S32+S33+S22+S34+S35+S36</f>
        <v>237</v>
      </c>
      <c r="T45" s="14">
        <f>+S45/$S$46</f>
        <v>0.008698524554062982</v>
      </c>
    </row>
    <row r="46" spans="1:20" ht="15" customHeight="1">
      <c r="A46" s="15" t="s">
        <v>1</v>
      </c>
      <c r="B46" s="26">
        <f aca="true" t="shared" si="9" ref="B46:Q46">SUM(B41:B45)</f>
        <v>143</v>
      </c>
      <c r="C46" s="26">
        <f t="shared" si="9"/>
        <v>715</v>
      </c>
      <c r="D46" s="26">
        <f t="shared" si="9"/>
        <v>1000</v>
      </c>
      <c r="E46" s="26">
        <f t="shared" si="9"/>
        <v>1056</v>
      </c>
      <c r="F46" s="26">
        <f t="shared" si="9"/>
        <v>898</v>
      </c>
      <c r="G46" s="26">
        <f t="shared" si="9"/>
        <v>956</v>
      </c>
      <c r="H46" s="26">
        <f t="shared" si="9"/>
        <v>974</v>
      </c>
      <c r="I46" s="26">
        <f t="shared" si="9"/>
        <v>864</v>
      </c>
      <c r="J46" s="26">
        <f t="shared" si="9"/>
        <v>782</v>
      </c>
      <c r="K46" s="26">
        <f t="shared" si="9"/>
        <v>711</v>
      </c>
      <c r="L46" s="26">
        <f t="shared" si="9"/>
        <v>1030</v>
      </c>
      <c r="M46" s="26">
        <f t="shared" si="9"/>
        <v>802</v>
      </c>
      <c r="N46" s="26">
        <f t="shared" si="9"/>
        <v>919</v>
      </c>
      <c r="O46" s="26">
        <f t="shared" si="9"/>
        <v>2249</v>
      </c>
      <c r="P46" s="26">
        <f t="shared" si="9"/>
        <v>3770</v>
      </c>
      <c r="Q46" s="26">
        <f t="shared" si="9"/>
        <v>4608</v>
      </c>
      <c r="R46" s="26">
        <f>SUM(R41:R45)</f>
        <v>5769</v>
      </c>
      <c r="S46" s="26">
        <f>SUM(S41:S45)</f>
        <v>27246</v>
      </c>
      <c r="T46" s="18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9" spans="1:16" ht="12.75">
      <c r="A49" s="15" t="s">
        <v>32</v>
      </c>
      <c r="O49" s="22"/>
      <c r="P49" s="22"/>
    </row>
    <row r="50" spans="1:19" ht="15" customHeight="1">
      <c r="A50" s="17" t="s">
        <v>36</v>
      </c>
      <c r="B50" s="3"/>
      <c r="C50" s="3"/>
      <c r="O50" s="16">
        <v>924</v>
      </c>
      <c r="P50" s="16">
        <v>925</v>
      </c>
      <c r="Q50" s="16">
        <f>+Q46-Q52</f>
        <v>1061</v>
      </c>
      <c r="R50" s="16">
        <f>+R46-R52</f>
        <v>1420</v>
      </c>
      <c r="S50" s="16">
        <f>SUM(O50:R50)</f>
        <v>4330</v>
      </c>
    </row>
    <row r="51" spans="1:19" ht="12.75">
      <c r="A51" s="3"/>
      <c r="B51" s="3"/>
      <c r="C51" s="3"/>
      <c r="O51" s="2"/>
      <c r="P51"/>
      <c r="Q51"/>
      <c r="R51"/>
      <c r="S51"/>
    </row>
    <row r="52" spans="1:19" ht="15" customHeight="1">
      <c r="A52" s="17" t="s">
        <v>38</v>
      </c>
      <c r="B52" s="3"/>
      <c r="C52" s="3"/>
      <c r="O52" s="16">
        <v>1325</v>
      </c>
      <c r="P52" s="16">
        <v>2846</v>
      </c>
      <c r="Q52" s="16">
        <f>SUM(Q53:Q56)</f>
        <v>3547</v>
      </c>
      <c r="R52" s="16">
        <f>SUM(R53:R56)</f>
        <v>4349</v>
      </c>
      <c r="S52" s="16">
        <f>SUM(O52:R52)</f>
        <v>12067</v>
      </c>
    </row>
    <row r="53" spans="1:20" ht="15" customHeight="1">
      <c r="A53" s="23" t="s">
        <v>37</v>
      </c>
      <c r="B53" s="3"/>
      <c r="C53" s="3"/>
      <c r="O53" s="12">
        <v>779</v>
      </c>
      <c r="P53" s="12">
        <v>1307</v>
      </c>
      <c r="Q53" s="12">
        <v>1897</v>
      </c>
      <c r="R53" s="16">
        <v>2413</v>
      </c>
      <c r="S53" s="16">
        <f>SUM(O53:R53)</f>
        <v>6396</v>
      </c>
      <c r="T53" s="14">
        <f>+S53/$S$52</f>
        <v>0.530040606613077</v>
      </c>
    </row>
    <row r="54" spans="1:20" ht="15" customHeight="1">
      <c r="A54" s="23" t="s">
        <v>33</v>
      </c>
      <c r="B54" s="3"/>
      <c r="C54" s="3"/>
      <c r="O54" s="12">
        <v>10</v>
      </c>
      <c r="P54" s="12">
        <v>30</v>
      </c>
      <c r="Q54" s="12">
        <v>41</v>
      </c>
      <c r="R54" s="16">
        <v>101</v>
      </c>
      <c r="S54" s="16">
        <f>SUM(O54:R54)</f>
        <v>182</v>
      </c>
      <c r="T54" s="14">
        <f>+S54/$S$52</f>
        <v>0.015082456285737964</v>
      </c>
    </row>
    <row r="55" spans="1:20" ht="15" customHeight="1">
      <c r="A55" s="23" t="s">
        <v>34</v>
      </c>
      <c r="B55" s="3"/>
      <c r="C55" s="3"/>
      <c r="O55" s="12">
        <v>522</v>
      </c>
      <c r="P55" s="12">
        <v>1383</v>
      </c>
      <c r="Q55" s="12">
        <v>1527</v>
      </c>
      <c r="R55" s="16">
        <v>1807</v>
      </c>
      <c r="S55" s="16">
        <f>SUM(O55:R55)</f>
        <v>5239</v>
      </c>
      <c r="T55" s="14">
        <f>+S55/$S$52</f>
        <v>0.4341592773680285</v>
      </c>
    </row>
    <row r="56" spans="1:20" ht="15" customHeight="1">
      <c r="A56" s="23" t="s">
        <v>35</v>
      </c>
      <c r="B56" s="3"/>
      <c r="C56" s="3"/>
      <c r="O56" s="12">
        <v>14</v>
      </c>
      <c r="P56" s="12">
        <v>126</v>
      </c>
      <c r="Q56" s="12">
        <v>82</v>
      </c>
      <c r="R56" s="16">
        <v>28</v>
      </c>
      <c r="S56" s="16">
        <f>SUM(O56:R56)</f>
        <v>250</v>
      </c>
      <c r="T56" s="14">
        <f>+S56/$S$52</f>
        <v>0.020717659733156542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Usall</dc:creator>
  <cp:keywords/>
  <dc:description/>
  <cp:lastModifiedBy>Jaume Usall</cp:lastModifiedBy>
  <cp:lastPrinted>2015-02-20T13:36:13Z</cp:lastPrinted>
  <dcterms:created xsi:type="dcterms:W3CDTF">2010-01-12T12:14:39Z</dcterms:created>
  <dcterms:modified xsi:type="dcterms:W3CDTF">2021-02-12T08:44:10Z</dcterms:modified>
  <cp:category/>
  <cp:version/>
  <cp:contentType/>
  <cp:contentStatus/>
</cp:coreProperties>
</file>