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6-Web\Govern Obert\Castellar en Xifres\Atenció ciutadana\Bústia Oberta - Whatsapp\"/>
    </mc:Choice>
  </mc:AlternateContent>
  <bookViews>
    <workbookView xWindow="-120" yWindow="-120" windowWidth="29040" windowHeight="15840"/>
  </bookViews>
  <sheets>
    <sheet name="2020-2022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3" l="1"/>
  <c r="K12" i="3"/>
  <c r="K13" i="3"/>
  <c r="K10" i="3"/>
  <c r="K18" i="3"/>
  <c r="K19" i="3"/>
  <c r="K20" i="3"/>
  <c r="K21" i="3"/>
  <c r="K22" i="3"/>
  <c r="K23" i="3"/>
  <c r="K24" i="3"/>
  <c r="K25" i="3"/>
  <c r="K26" i="3"/>
  <c r="K27" i="3"/>
  <c r="K28" i="3"/>
  <c r="K29" i="3"/>
  <c r="K17" i="3"/>
  <c r="I17" i="3"/>
  <c r="I29" i="3"/>
  <c r="I27" i="3"/>
  <c r="I26" i="3"/>
  <c r="I22" i="3"/>
  <c r="I19" i="3"/>
  <c r="I18" i="3"/>
  <c r="J17" i="3" l="1"/>
  <c r="J18" i="3"/>
  <c r="J19" i="3"/>
  <c r="J20" i="3"/>
  <c r="J21" i="3"/>
  <c r="J22" i="3"/>
  <c r="J23" i="3"/>
  <c r="J24" i="3"/>
  <c r="J25" i="3"/>
  <c r="J26" i="3"/>
  <c r="J27" i="3"/>
  <c r="J28" i="3"/>
  <c r="J29" i="3"/>
  <c r="J10" i="3"/>
  <c r="J11" i="3"/>
  <c r="J12" i="3"/>
  <c r="J13" i="3"/>
  <c r="I30" i="3"/>
  <c r="I14" i="3"/>
  <c r="H30" i="3" l="1"/>
  <c r="H14" i="3"/>
  <c r="G30" i="3" l="1"/>
  <c r="G14" i="3"/>
  <c r="F30" i="3" l="1"/>
  <c r="F14" i="3"/>
  <c r="E30" i="3"/>
  <c r="E14" i="3"/>
  <c r="D30" i="3"/>
  <c r="D14" i="3"/>
  <c r="C30" i="3"/>
  <c r="B30" i="3"/>
  <c r="J30" i="3" s="1"/>
  <c r="B14" i="3"/>
  <c r="J14" i="3" s="1"/>
  <c r="C14" i="3"/>
</calcChain>
</file>

<file path=xl/sharedStrings.xml><?xml version="1.0" encoding="utf-8"?>
<sst xmlns="http://schemas.openxmlformats.org/spreadsheetml/2006/main" count="54" uniqueCount="38">
  <si>
    <t>Tipus de tràmit</t>
  </si>
  <si>
    <t>TOTAL</t>
  </si>
  <si>
    <t>Habitatge</t>
  </si>
  <si>
    <t>Participació</t>
  </si>
  <si>
    <t>Tema de la sol·licitud</t>
  </si>
  <si>
    <t>Recaptació (ORGT)</t>
  </si>
  <si>
    <t>SAC (Servei d'Atenció Ciutadana)</t>
  </si>
  <si>
    <t>Seguretat ciutadana</t>
  </si>
  <si>
    <t>Serveis socials</t>
  </si>
  <si>
    <t>Via pública</t>
  </si>
  <si>
    <t>Alcaldia/Secretaria</t>
  </si>
  <si>
    <t>Medi ambient</t>
  </si>
  <si>
    <t>Educació</t>
  </si>
  <si>
    <t>Cultura i lleure</t>
  </si>
  <si>
    <t>Mobilitat i transport</t>
  </si>
  <si>
    <t>Altres</t>
  </si>
  <si>
    <t>2n semestre 2020</t>
  </si>
  <si>
    <t>1r semestre 2021</t>
  </si>
  <si>
    <t>Queixa</t>
  </si>
  <si>
    <t>Suggeriment</t>
  </si>
  <si>
    <t>Consulta</t>
  </si>
  <si>
    <t>Agraïment</t>
  </si>
  <si>
    <t>Dades de gestió -  Whatsapp 93 714 40 40</t>
  </si>
  <si>
    <t>Persones usuàries</t>
  </si>
  <si>
    <t>Total persones usuàries acumulades</t>
  </si>
  <si>
    <t>1r semestre 2020*</t>
  </si>
  <si>
    <r>
      <rPr>
        <b/>
        <sz val="10"/>
        <color theme="1"/>
        <rFont val="Verdana"/>
        <family val="2"/>
      </rPr>
      <t>*</t>
    </r>
    <r>
      <rPr>
        <sz val="10"/>
        <color theme="1"/>
        <rFont val="Verdana"/>
        <family val="2"/>
      </rPr>
      <t>Les dades del primer semestre de 2020 són només dels mesos de maig i juny, ja que el servei va començar a finals de març de 2020.</t>
    </r>
  </si>
  <si>
    <t>Anys: 2020-2022</t>
  </si>
  <si>
    <t>2n semestre 2021</t>
  </si>
  <si>
    <t>1r Trimestre 2022</t>
  </si>
  <si>
    <t>1r trimestre 2022</t>
  </si>
  <si>
    <t>2n trimestre 2022</t>
  </si>
  <si>
    <t>2n Trimestre 2022</t>
  </si>
  <si>
    <t>3r trimestre 2022</t>
  </si>
  <si>
    <t>3rn Trimestre 2022</t>
  </si>
  <si>
    <t>4r trimestre 2022</t>
  </si>
  <si>
    <t>Total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</si>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</sst>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i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0" fontId="3" fillId="0" borderId="0" xfId="0" applyNumberFormat="1" applyFont="1" applyAlignment="1">
      <alignment vertical="center"/>
    </xf>
    <xf numFmtId="10" fontId="7" fillId="0" borderId="13" xfId="0" applyNumberFormat="1" applyFont="1" applyBorder="1" applyAlignment="1">
      <alignment horizontal="center" vertical="center"/>
    </xf>
    <xf numFmtId="10" fontId="7" fillId="0" borderId="14" xfId="0" applyNumberFormat="1" applyFont="1" applyBorder="1" applyAlignment="1">
      <alignment horizontal="center" vertical="center"/>
    </xf>
    <xf numFmtId="10" fontId="7" fillId="0" borderId="1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1162212</xdr:colOff>
      <xdr:row>1</xdr:row>
      <xdr:rowOff>118</xdr:rowOff>
    </xdr:to>
    <xdr:pic>
      <xdr:nvPicPr>
        <xdr:cNvPr id="5" name="Imatge 4" descr="ajuntament logo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62212" cy="847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topLeftCell="A7" zoomScaleNormal="100" workbookViewId="0">
      <selection activeCell="F22" sqref="F22"/>
    </sheetView>
  </sheetViews>
  <sheetFormatPr defaultColWidth="8" defaultRowHeight="12.75" x14ac:dyDescent="0.2"/>
  <cols>
    <col min="1" max="1" width="35.69921875" style="6" customWidth="1"/>
    <col min="2" max="5" width="13.5" style="7" customWidth="1"/>
    <col min="6" max="7" width="13.5" style="6" customWidth="1"/>
    <col min="8" max="9" width="13.5" style="26" customWidth="1"/>
    <col min="10" max="10" width="15.296875" style="6" customWidth="1"/>
    <col min="11" max="11" width="10.8984375" style="6" customWidth="1"/>
    <col min="12" max="234" width="8" style="6"/>
    <col min="235" max="235" width="3.5" style="6" customWidth="1"/>
    <col min="236" max="236" width="35.69921875" style="6" customWidth="1"/>
    <col min="237" max="237" width="6" style="6" customWidth="1"/>
    <col min="238" max="240" width="7.5" style="6" customWidth="1"/>
    <col min="241" max="241" width="19.09765625" style="6" customWidth="1"/>
    <col min="242" max="242" width="6.8984375" style="6" customWidth="1"/>
    <col min="243" max="490" width="8" style="6"/>
    <col min="491" max="491" width="3.5" style="6" customWidth="1"/>
    <col min="492" max="492" width="35.69921875" style="6" customWidth="1"/>
    <col min="493" max="493" width="6" style="6" customWidth="1"/>
    <col min="494" max="496" width="7.5" style="6" customWidth="1"/>
    <col min="497" max="497" width="19.09765625" style="6" customWidth="1"/>
    <col min="498" max="498" width="6.8984375" style="6" customWidth="1"/>
    <col min="499" max="746" width="8" style="6"/>
    <col min="747" max="747" width="3.5" style="6" customWidth="1"/>
    <col min="748" max="748" width="35.69921875" style="6" customWidth="1"/>
    <col min="749" max="749" width="6" style="6" customWidth="1"/>
    <col min="750" max="752" width="7.5" style="6" customWidth="1"/>
    <col min="753" max="753" width="19.09765625" style="6" customWidth="1"/>
    <col min="754" max="754" width="6.8984375" style="6" customWidth="1"/>
    <col min="755" max="1002" width="8" style="6"/>
    <col min="1003" max="1003" width="3.5" style="6" customWidth="1"/>
    <col min="1004" max="1004" width="35.69921875" style="6" customWidth="1"/>
    <col min="1005" max="1005" width="6" style="6" customWidth="1"/>
    <col min="1006" max="1008" width="7.5" style="6" customWidth="1"/>
    <col min="1009" max="1009" width="19.09765625" style="6" customWidth="1"/>
    <col min="1010" max="1010" width="6.8984375" style="6" customWidth="1"/>
    <col min="1011" max="1258" width="8" style="6"/>
    <col min="1259" max="1259" width="3.5" style="6" customWidth="1"/>
    <col min="1260" max="1260" width="35.69921875" style="6" customWidth="1"/>
    <col min="1261" max="1261" width="6" style="6" customWidth="1"/>
    <col min="1262" max="1264" width="7.5" style="6" customWidth="1"/>
    <col min="1265" max="1265" width="19.09765625" style="6" customWidth="1"/>
    <col min="1266" max="1266" width="6.8984375" style="6" customWidth="1"/>
    <col min="1267" max="1514" width="8" style="6"/>
    <col min="1515" max="1515" width="3.5" style="6" customWidth="1"/>
    <col min="1516" max="1516" width="35.69921875" style="6" customWidth="1"/>
    <col min="1517" max="1517" width="6" style="6" customWidth="1"/>
    <col min="1518" max="1520" width="7.5" style="6" customWidth="1"/>
    <col min="1521" max="1521" width="19.09765625" style="6" customWidth="1"/>
    <col min="1522" max="1522" width="6.8984375" style="6" customWidth="1"/>
    <col min="1523" max="1770" width="8" style="6"/>
    <col min="1771" max="1771" width="3.5" style="6" customWidth="1"/>
    <col min="1772" max="1772" width="35.69921875" style="6" customWidth="1"/>
    <col min="1773" max="1773" width="6" style="6" customWidth="1"/>
    <col min="1774" max="1776" width="7.5" style="6" customWidth="1"/>
    <col min="1777" max="1777" width="19.09765625" style="6" customWidth="1"/>
    <col min="1778" max="1778" width="6.8984375" style="6" customWidth="1"/>
    <col min="1779" max="2026" width="8" style="6"/>
    <col min="2027" max="2027" width="3.5" style="6" customWidth="1"/>
    <col min="2028" max="2028" width="35.69921875" style="6" customWidth="1"/>
    <col min="2029" max="2029" width="6" style="6" customWidth="1"/>
    <col min="2030" max="2032" width="7.5" style="6" customWidth="1"/>
    <col min="2033" max="2033" width="19.09765625" style="6" customWidth="1"/>
    <col min="2034" max="2034" width="6.8984375" style="6" customWidth="1"/>
    <col min="2035" max="2282" width="8" style="6"/>
    <col min="2283" max="2283" width="3.5" style="6" customWidth="1"/>
    <col min="2284" max="2284" width="35.69921875" style="6" customWidth="1"/>
    <col min="2285" max="2285" width="6" style="6" customWidth="1"/>
    <col min="2286" max="2288" width="7.5" style="6" customWidth="1"/>
    <col min="2289" max="2289" width="19.09765625" style="6" customWidth="1"/>
    <col min="2290" max="2290" width="6.8984375" style="6" customWidth="1"/>
    <col min="2291" max="2538" width="8" style="6"/>
    <col min="2539" max="2539" width="3.5" style="6" customWidth="1"/>
    <col min="2540" max="2540" width="35.69921875" style="6" customWidth="1"/>
    <col min="2541" max="2541" width="6" style="6" customWidth="1"/>
    <col min="2542" max="2544" width="7.5" style="6" customWidth="1"/>
    <col min="2545" max="2545" width="19.09765625" style="6" customWidth="1"/>
    <col min="2546" max="2546" width="6.8984375" style="6" customWidth="1"/>
    <col min="2547" max="2794" width="8" style="6"/>
    <col min="2795" max="2795" width="3.5" style="6" customWidth="1"/>
    <col min="2796" max="2796" width="35.69921875" style="6" customWidth="1"/>
    <col min="2797" max="2797" width="6" style="6" customWidth="1"/>
    <col min="2798" max="2800" width="7.5" style="6" customWidth="1"/>
    <col min="2801" max="2801" width="19.09765625" style="6" customWidth="1"/>
    <col min="2802" max="2802" width="6.8984375" style="6" customWidth="1"/>
    <col min="2803" max="3050" width="8" style="6"/>
    <col min="3051" max="3051" width="3.5" style="6" customWidth="1"/>
    <col min="3052" max="3052" width="35.69921875" style="6" customWidth="1"/>
    <col min="3053" max="3053" width="6" style="6" customWidth="1"/>
    <col min="3054" max="3056" width="7.5" style="6" customWidth="1"/>
    <col min="3057" max="3057" width="19.09765625" style="6" customWidth="1"/>
    <col min="3058" max="3058" width="6.8984375" style="6" customWidth="1"/>
    <col min="3059" max="3306" width="8" style="6"/>
    <col min="3307" max="3307" width="3.5" style="6" customWidth="1"/>
    <col min="3308" max="3308" width="35.69921875" style="6" customWidth="1"/>
    <col min="3309" max="3309" width="6" style="6" customWidth="1"/>
    <col min="3310" max="3312" width="7.5" style="6" customWidth="1"/>
    <col min="3313" max="3313" width="19.09765625" style="6" customWidth="1"/>
    <col min="3314" max="3314" width="6.8984375" style="6" customWidth="1"/>
    <col min="3315" max="3562" width="8" style="6"/>
    <col min="3563" max="3563" width="3.5" style="6" customWidth="1"/>
    <col min="3564" max="3564" width="35.69921875" style="6" customWidth="1"/>
    <col min="3565" max="3565" width="6" style="6" customWidth="1"/>
    <col min="3566" max="3568" width="7.5" style="6" customWidth="1"/>
    <col min="3569" max="3569" width="19.09765625" style="6" customWidth="1"/>
    <col min="3570" max="3570" width="6.8984375" style="6" customWidth="1"/>
    <col min="3571" max="3818" width="8" style="6"/>
    <col min="3819" max="3819" width="3.5" style="6" customWidth="1"/>
    <col min="3820" max="3820" width="35.69921875" style="6" customWidth="1"/>
    <col min="3821" max="3821" width="6" style="6" customWidth="1"/>
    <col min="3822" max="3824" width="7.5" style="6" customWidth="1"/>
    <col min="3825" max="3825" width="19.09765625" style="6" customWidth="1"/>
    <col min="3826" max="3826" width="6.8984375" style="6" customWidth="1"/>
    <col min="3827" max="4074" width="8" style="6"/>
    <col min="4075" max="4075" width="3.5" style="6" customWidth="1"/>
    <col min="4076" max="4076" width="35.69921875" style="6" customWidth="1"/>
    <col min="4077" max="4077" width="6" style="6" customWidth="1"/>
    <col min="4078" max="4080" width="7.5" style="6" customWidth="1"/>
    <col min="4081" max="4081" width="19.09765625" style="6" customWidth="1"/>
    <col min="4082" max="4082" width="6.8984375" style="6" customWidth="1"/>
    <col min="4083" max="4330" width="8" style="6"/>
    <col min="4331" max="4331" width="3.5" style="6" customWidth="1"/>
    <col min="4332" max="4332" width="35.69921875" style="6" customWidth="1"/>
    <col min="4333" max="4333" width="6" style="6" customWidth="1"/>
    <col min="4334" max="4336" width="7.5" style="6" customWidth="1"/>
    <col min="4337" max="4337" width="19.09765625" style="6" customWidth="1"/>
    <col min="4338" max="4338" width="6.8984375" style="6" customWidth="1"/>
    <col min="4339" max="4586" width="8" style="6"/>
    <col min="4587" max="4587" width="3.5" style="6" customWidth="1"/>
    <col min="4588" max="4588" width="35.69921875" style="6" customWidth="1"/>
    <col min="4589" max="4589" width="6" style="6" customWidth="1"/>
    <col min="4590" max="4592" width="7.5" style="6" customWidth="1"/>
    <col min="4593" max="4593" width="19.09765625" style="6" customWidth="1"/>
    <col min="4594" max="4594" width="6.8984375" style="6" customWidth="1"/>
    <col min="4595" max="4842" width="8" style="6"/>
    <col min="4843" max="4843" width="3.5" style="6" customWidth="1"/>
    <col min="4844" max="4844" width="35.69921875" style="6" customWidth="1"/>
    <col min="4845" max="4845" width="6" style="6" customWidth="1"/>
    <col min="4846" max="4848" width="7.5" style="6" customWidth="1"/>
    <col min="4849" max="4849" width="19.09765625" style="6" customWidth="1"/>
    <col min="4850" max="4850" width="6.8984375" style="6" customWidth="1"/>
    <col min="4851" max="5098" width="8" style="6"/>
    <col min="5099" max="5099" width="3.5" style="6" customWidth="1"/>
    <col min="5100" max="5100" width="35.69921875" style="6" customWidth="1"/>
    <col min="5101" max="5101" width="6" style="6" customWidth="1"/>
    <col min="5102" max="5104" width="7.5" style="6" customWidth="1"/>
    <col min="5105" max="5105" width="19.09765625" style="6" customWidth="1"/>
    <col min="5106" max="5106" width="6.8984375" style="6" customWidth="1"/>
    <col min="5107" max="5354" width="8" style="6"/>
    <col min="5355" max="5355" width="3.5" style="6" customWidth="1"/>
    <col min="5356" max="5356" width="35.69921875" style="6" customWidth="1"/>
    <col min="5357" max="5357" width="6" style="6" customWidth="1"/>
    <col min="5358" max="5360" width="7.5" style="6" customWidth="1"/>
    <col min="5361" max="5361" width="19.09765625" style="6" customWidth="1"/>
    <col min="5362" max="5362" width="6.8984375" style="6" customWidth="1"/>
    <col min="5363" max="5610" width="8" style="6"/>
    <col min="5611" max="5611" width="3.5" style="6" customWidth="1"/>
    <col min="5612" max="5612" width="35.69921875" style="6" customWidth="1"/>
    <col min="5613" max="5613" width="6" style="6" customWidth="1"/>
    <col min="5614" max="5616" width="7.5" style="6" customWidth="1"/>
    <col min="5617" max="5617" width="19.09765625" style="6" customWidth="1"/>
    <col min="5618" max="5618" width="6.8984375" style="6" customWidth="1"/>
    <col min="5619" max="5866" width="8" style="6"/>
    <col min="5867" max="5867" width="3.5" style="6" customWidth="1"/>
    <col min="5868" max="5868" width="35.69921875" style="6" customWidth="1"/>
    <col min="5869" max="5869" width="6" style="6" customWidth="1"/>
    <col min="5870" max="5872" width="7.5" style="6" customWidth="1"/>
    <col min="5873" max="5873" width="19.09765625" style="6" customWidth="1"/>
    <col min="5874" max="5874" width="6.8984375" style="6" customWidth="1"/>
    <col min="5875" max="6122" width="8" style="6"/>
    <col min="6123" max="6123" width="3.5" style="6" customWidth="1"/>
    <col min="6124" max="6124" width="35.69921875" style="6" customWidth="1"/>
    <col min="6125" max="6125" width="6" style="6" customWidth="1"/>
    <col min="6126" max="6128" width="7.5" style="6" customWidth="1"/>
    <col min="6129" max="6129" width="19.09765625" style="6" customWidth="1"/>
    <col min="6130" max="6130" width="6.8984375" style="6" customWidth="1"/>
    <col min="6131" max="6378" width="8" style="6"/>
    <col min="6379" max="6379" width="3.5" style="6" customWidth="1"/>
    <col min="6380" max="6380" width="35.69921875" style="6" customWidth="1"/>
    <col min="6381" max="6381" width="6" style="6" customWidth="1"/>
    <col min="6382" max="6384" width="7.5" style="6" customWidth="1"/>
    <col min="6385" max="6385" width="19.09765625" style="6" customWidth="1"/>
    <col min="6386" max="6386" width="6.8984375" style="6" customWidth="1"/>
    <col min="6387" max="6634" width="8" style="6"/>
    <col min="6635" max="6635" width="3.5" style="6" customWidth="1"/>
    <col min="6636" max="6636" width="35.69921875" style="6" customWidth="1"/>
    <col min="6637" max="6637" width="6" style="6" customWidth="1"/>
    <col min="6638" max="6640" width="7.5" style="6" customWidth="1"/>
    <col min="6641" max="6641" width="19.09765625" style="6" customWidth="1"/>
    <col min="6642" max="6642" width="6.8984375" style="6" customWidth="1"/>
    <col min="6643" max="6890" width="8" style="6"/>
    <col min="6891" max="6891" width="3.5" style="6" customWidth="1"/>
    <col min="6892" max="6892" width="35.69921875" style="6" customWidth="1"/>
    <col min="6893" max="6893" width="6" style="6" customWidth="1"/>
    <col min="6894" max="6896" width="7.5" style="6" customWidth="1"/>
    <col min="6897" max="6897" width="19.09765625" style="6" customWidth="1"/>
    <col min="6898" max="6898" width="6.8984375" style="6" customWidth="1"/>
    <col min="6899" max="7146" width="8" style="6"/>
    <col min="7147" max="7147" width="3.5" style="6" customWidth="1"/>
    <col min="7148" max="7148" width="35.69921875" style="6" customWidth="1"/>
    <col min="7149" max="7149" width="6" style="6" customWidth="1"/>
    <col min="7150" max="7152" width="7.5" style="6" customWidth="1"/>
    <col min="7153" max="7153" width="19.09765625" style="6" customWidth="1"/>
    <col min="7154" max="7154" width="6.8984375" style="6" customWidth="1"/>
    <col min="7155" max="7402" width="8" style="6"/>
    <col min="7403" max="7403" width="3.5" style="6" customWidth="1"/>
    <col min="7404" max="7404" width="35.69921875" style="6" customWidth="1"/>
    <col min="7405" max="7405" width="6" style="6" customWidth="1"/>
    <col min="7406" max="7408" width="7.5" style="6" customWidth="1"/>
    <col min="7409" max="7409" width="19.09765625" style="6" customWidth="1"/>
    <col min="7410" max="7410" width="6.8984375" style="6" customWidth="1"/>
    <col min="7411" max="7658" width="8" style="6"/>
    <col min="7659" max="7659" width="3.5" style="6" customWidth="1"/>
    <col min="7660" max="7660" width="35.69921875" style="6" customWidth="1"/>
    <col min="7661" max="7661" width="6" style="6" customWidth="1"/>
    <col min="7662" max="7664" width="7.5" style="6" customWidth="1"/>
    <col min="7665" max="7665" width="19.09765625" style="6" customWidth="1"/>
    <col min="7666" max="7666" width="6.8984375" style="6" customWidth="1"/>
    <col min="7667" max="7914" width="8" style="6"/>
    <col min="7915" max="7915" width="3.5" style="6" customWidth="1"/>
    <col min="7916" max="7916" width="35.69921875" style="6" customWidth="1"/>
    <col min="7917" max="7917" width="6" style="6" customWidth="1"/>
    <col min="7918" max="7920" width="7.5" style="6" customWidth="1"/>
    <col min="7921" max="7921" width="19.09765625" style="6" customWidth="1"/>
    <col min="7922" max="7922" width="6.8984375" style="6" customWidth="1"/>
    <col min="7923" max="8170" width="8" style="6"/>
    <col min="8171" max="8171" width="3.5" style="6" customWidth="1"/>
    <col min="8172" max="8172" width="35.69921875" style="6" customWidth="1"/>
    <col min="8173" max="8173" width="6" style="6" customWidth="1"/>
    <col min="8174" max="8176" width="7.5" style="6" customWidth="1"/>
    <col min="8177" max="8177" width="19.09765625" style="6" customWidth="1"/>
    <col min="8178" max="8178" width="6.8984375" style="6" customWidth="1"/>
    <col min="8179" max="8426" width="8" style="6"/>
    <col min="8427" max="8427" width="3.5" style="6" customWidth="1"/>
    <col min="8428" max="8428" width="35.69921875" style="6" customWidth="1"/>
    <col min="8429" max="8429" width="6" style="6" customWidth="1"/>
    <col min="8430" max="8432" width="7.5" style="6" customWidth="1"/>
    <col min="8433" max="8433" width="19.09765625" style="6" customWidth="1"/>
    <col min="8434" max="8434" width="6.8984375" style="6" customWidth="1"/>
    <col min="8435" max="8682" width="8" style="6"/>
    <col min="8683" max="8683" width="3.5" style="6" customWidth="1"/>
    <col min="8684" max="8684" width="35.69921875" style="6" customWidth="1"/>
    <col min="8685" max="8685" width="6" style="6" customWidth="1"/>
    <col min="8686" max="8688" width="7.5" style="6" customWidth="1"/>
    <col min="8689" max="8689" width="19.09765625" style="6" customWidth="1"/>
    <col min="8690" max="8690" width="6.8984375" style="6" customWidth="1"/>
    <col min="8691" max="8938" width="8" style="6"/>
    <col min="8939" max="8939" width="3.5" style="6" customWidth="1"/>
    <col min="8940" max="8940" width="35.69921875" style="6" customWidth="1"/>
    <col min="8941" max="8941" width="6" style="6" customWidth="1"/>
    <col min="8942" max="8944" width="7.5" style="6" customWidth="1"/>
    <col min="8945" max="8945" width="19.09765625" style="6" customWidth="1"/>
    <col min="8946" max="8946" width="6.8984375" style="6" customWidth="1"/>
    <col min="8947" max="9194" width="8" style="6"/>
    <col min="9195" max="9195" width="3.5" style="6" customWidth="1"/>
    <col min="9196" max="9196" width="35.69921875" style="6" customWidth="1"/>
    <col min="9197" max="9197" width="6" style="6" customWidth="1"/>
    <col min="9198" max="9200" width="7.5" style="6" customWidth="1"/>
    <col min="9201" max="9201" width="19.09765625" style="6" customWidth="1"/>
    <col min="9202" max="9202" width="6.8984375" style="6" customWidth="1"/>
    <col min="9203" max="9450" width="8" style="6"/>
    <col min="9451" max="9451" width="3.5" style="6" customWidth="1"/>
    <col min="9452" max="9452" width="35.69921875" style="6" customWidth="1"/>
    <col min="9453" max="9453" width="6" style="6" customWidth="1"/>
    <col min="9454" max="9456" width="7.5" style="6" customWidth="1"/>
    <col min="9457" max="9457" width="19.09765625" style="6" customWidth="1"/>
    <col min="9458" max="9458" width="6.8984375" style="6" customWidth="1"/>
    <col min="9459" max="9706" width="8" style="6"/>
    <col min="9707" max="9707" width="3.5" style="6" customWidth="1"/>
    <col min="9708" max="9708" width="35.69921875" style="6" customWidth="1"/>
    <col min="9709" max="9709" width="6" style="6" customWidth="1"/>
    <col min="9710" max="9712" width="7.5" style="6" customWidth="1"/>
    <col min="9713" max="9713" width="19.09765625" style="6" customWidth="1"/>
    <col min="9714" max="9714" width="6.8984375" style="6" customWidth="1"/>
    <col min="9715" max="9962" width="8" style="6"/>
    <col min="9963" max="9963" width="3.5" style="6" customWidth="1"/>
    <col min="9964" max="9964" width="35.69921875" style="6" customWidth="1"/>
    <col min="9965" max="9965" width="6" style="6" customWidth="1"/>
    <col min="9966" max="9968" width="7.5" style="6" customWidth="1"/>
    <col min="9969" max="9969" width="19.09765625" style="6" customWidth="1"/>
    <col min="9970" max="9970" width="6.8984375" style="6" customWidth="1"/>
    <col min="9971" max="10218" width="8" style="6"/>
    <col min="10219" max="10219" width="3.5" style="6" customWidth="1"/>
    <col min="10220" max="10220" width="35.69921875" style="6" customWidth="1"/>
    <col min="10221" max="10221" width="6" style="6" customWidth="1"/>
    <col min="10222" max="10224" width="7.5" style="6" customWidth="1"/>
    <col min="10225" max="10225" width="19.09765625" style="6" customWidth="1"/>
    <col min="10226" max="10226" width="6.8984375" style="6" customWidth="1"/>
    <col min="10227" max="10474" width="8" style="6"/>
    <col min="10475" max="10475" width="3.5" style="6" customWidth="1"/>
    <col min="10476" max="10476" width="35.69921875" style="6" customWidth="1"/>
    <col min="10477" max="10477" width="6" style="6" customWidth="1"/>
    <col min="10478" max="10480" width="7.5" style="6" customWidth="1"/>
    <col min="10481" max="10481" width="19.09765625" style="6" customWidth="1"/>
    <col min="10482" max="10482" width="6.8984375" style="6" customWidth="1"/>
    <col min="10483" max="10730" width="8" style="6"/>
    <col min="10731" max="10731" width="3.5" style="6" customWidth="1"/>
    <col min="10732" max="10732" width="35.69921875" style="6" customWidth="1"/>
    <col min="10733" max="10733" width="6" style="6" customWidth="1"/>
    <col min="10734" max="10736" width="7.5" style="6" customWidth="1"/>
    <col min="10737" max="10737" width="19.09765625" style="6" customWidth="1"/>
    <col min="10738" max="10738" width="6.8984375" style="6" customWidth="1"/>
    <col min="10739" max="10986" width="8" style="6"/>
    <col min="10987" max="10987" width="3.5" style="6" customWidth="1"/>
    <col min="10988" max="10988" width="35.69921875" style="6" customWidth="1"/>
    <col min="10989" max="10989" width="6" style="6" customWidth="1"/>
    <col min="10990" max="10992" width="7.5" style="6" customWidth="1"/>
    <col min="10993" max="10993" width="19.09765625" style="6" customWidth="1"/>
    <col min="10994" max="10994" width="6.8984375" style="6" customWidth="1"/>
    <col min="10995" max="11242" width="8" style="6"/>
    <col min="11243" max="11243" width="3.5" style="6" customWidth="1"/>
    <col min="11244" max="11244" width="35.69921875" style="6" customWidth="1"/>
    <col min="11245" max="11245" width="6" style="6" customWidth="1"/>
    <col min="11246" max="11248" width="7.5" style="6" customWidth="1"/>
    <col min="11249" max="11249" width="19.09765625" style="6" customWidth="1"/>
    <col min="11250" max="11250" width="6.8984375" style="6" customWidth="1"/>
    <col min="11251" max="11498" width="8" style="6"/>
    <col min="11499" max="11499" width="3.5" style="6" customWidth="1"/>
    <col min="11500" max="11500" width="35.69921875" style="6" customWidth="1"/>
    <col min="11501" max="11501" width="6" style="6" customWidth="1"/>
    <col min="11502" max="11504" width="7.5" style="6" customWidth="1"/>
    <col min="11505" max="11505" width="19.09765625" style="6" customWidth="1"/>
    <col min="11506" max="11506" width="6.8984375" style="6" customWidth="1"/>
    <col min="11507" max="11754" width="8" style="6"/>
    <col min="11755" max="11755" width="3.5" style="6" customWidth="1"/>
    <col min="11756" max="11756" width="35.69921875" style="6" customWidth="1"/>
    <col min="11757" max="11757" width="6" style="6" customWidth="1"/>
    <col min="11758" max="11760" width="7.5" style="6" customWidth="1"/>
    <col min="11761" max="11761" width="19.09765625" style="6" customWidth="1"/>
    <col min="11762" max="11762" width="6.8984375" style="6" customWidth="1"/>
    <col min="11763" max="12010" width="8" style="6"/>
    <col min="12011" max="12011" width="3.5" style="6" customWidth="1"/>
    <col min="12012" max="12012" width="35.69921875" style="6" customWidth="1"/>
    <col min="12013" max="12013" width="6" style="6" customWidth="1"/>
    <col min="12014" max="12016" width="7.5" style="6" customWidth="1"/>
    <col min="12017" max="12017" width="19.09765625" style="6" customWidth="1"/>
    <col min="12018" max="12018" width="6.8984375" style="6" customWidth="1"/>
    <col min="12019" max="12266" width="8" style="6"/>
    <col min="12267" max="12267" width="3.5" style="6" customWidth="1"/>
    <col min="12268" max="12268" width="35.69921875" style="6" customWidth="1"/>
    <col min="12269" max="12269" width="6" style="6" customWidth="1"/>
    <col min="12270" max="12272" width="7.5" style="6" customWidth="1"/>
    <col min="12273" max="12273" width="19.09765625" style="6" customWidth="1"/>
    <col min="12274" max="12274" width="6.8984375" style="6" customWidth="1"/>
    <col min="12275" max="12522" width="8" style="6"/>
    <col min="12523" max="12523" width="3.5" style="6" customWidth="1"/>
    <col min="12524" max="12524" width="35.69921875" style="6" customWidth="1"/>
    <col min="12525" max="12525" width="6" style="6" customWidth="1"/>
    <col min="12526" max="12528" width="7.5" style="6" customWidth="1"/>
    <col min="12529" max="12529" width="19.09765625" style="6" customWidth="1"/>
    <col min="12530" max="12530" width="6.8984375" style="6" customWidth="1"/>
    <col min="12531" max="12778" width="8" style="6"/>
    <col min="12779" max="12779" width="3.5" style="6" customWidth="1"/>
    <col min="12780" max="12780" width="35.69921875" style="6" customWidth="1"/>
    <col min="12781" max="12781" width="6" style="6" customWidth="1"/>
    <col min="12782" max="12784" width="7.5" style="6" customWidth="1"/>
    <col min="12785" max="12785" width="19.09765625" style="6" customWidth="1"/>
    <col min="12786" max="12786" width="6.8984375" style="6" customWidth="1"/>
    <col min="12787" max="13034" width="8" style="6"/>
    <col min="13035" max="13035" width="3.5" style="6" customWidth="1"/>
    <col min="13036" max="13036" width="35.69921875" style="6" customWidth="1"/>
    <col min="13037" max="13037" width="6" style="6" customWidth="1"/>
    <col min="13038" max="13040" width="7.5" style="6" customWidth="1"/>
    <col min="13041" max="13041" width="19.09765625" style="6" customWidth="1"/>
    <col min="13042" max="13042" width="6.8984375" style="6" customWidth="1"/>
    <col min="13043" max="13290" width="8" style="6"/>
    <col min="13291" max="13291" width="3.5" style="6" customWidth="1"/>
    <col min="13292" max="13292" width="35.69921875" style="6" customWidth="1"/>
    <col min="13293" max="13293" width="6" style="6" customWidth="1"/>
    <col min="13294" max="13296" width="7.5" style="6" customWidth="1"/>
    <col min="13297" max="13297" width="19.09765625" style="6" customWidth="1"/>
    <col min="13298" max="13298" width="6.8984375" style="6" customWidth="1"/>
    <col min="13299" max="13546" width="8" style="6"/>
    <col min="13547" max="13547" width="3.5" style="6" customWidth="1"/>
    <col min="13548" max="13548" width="35.69921875" style="6" customWidth="1"/>
    <col min="13549" max="13549" width="6" style="6" customWidth="1"/>
    <col min="13550" max="13552" width="7.5" style="6" customWidth="1"/>
    <col min="13553" max="13553" width="19.09765625" style="6" customWidth="1"/>
    <col min="13554" max="13554" width="6.8984375" style="6" customWidth="1"/>
    <col min="13555" max="13802" width="8" style="6"/>
    <col min="13803" max="13803" width="3.5" style="6" customWidth="1"/>
    <col min="13804" max="13804" width="35.69921875" style="6" customWidth="1"/>
    <col min="13805" max="13805" width="6" style="6" customWidth="1"/>
    <col min="13806" max="13808" width="7.5" style="6" customWidth="1"/>
    <col min="13809" max="13809" width="19.09765625" style="6" customWidth="1"/>
    <col min="13810" max="13810" width="6.8984375" style="6" customWidth="1"/>
    <col min="13811" max="14058" width="8" style="6"/>
    <col min="14059" max="14059" width="3.5" style="6" customWidth="1"/>
    <col min="14060" max="14060" width="35.69921875" style="6" customWidth="1"/>
    <col min="14061" max="14061" width="6" style="6" customWidth="1"/>
    <col min="14062" max="14064" width="7.5" style="6" customWidth="1"/>
    <col min="14065" max="14065" width="19.09765625" style="6" customWidth="1"/>
    <col min="14066" max="14066" width="6.8984375" style="6" customWidth="1"/>
    <col min="14067" max="14314" width="8" style="6"/>
    <col min="14315" max="14315" width="3.5" style="6" customWidth="1"/>
    <col min="14316" max="14316" width="35.69921875" style="6" customWidth="1"/>
    <col min="14317" max="14317" width="6" style="6" customWidth="1"/>
    <col min="14318" max="14320" width="7.5" style="6" customWidth="1"/>
    <col min="14321" max="14321" width="19.09765625" style="6" customWidth="1"/>
    <col min="14322" max="14322" width="6.8984375" style="6" customWidth="1"/>
    <col min="14323" max="14570" width="8" style="6"/>
    <col min="14571" max="14571" width="3.5" style="6" customWidth="1"/>
    <col min="14572" max="14572" width="35.69921875" style="6" customWidth="1"/>
    <col min="14573" max="14573" width="6" style="6" customWidth="1"/>
    <col min="14574" max="14576" width="7.5" style="6" customWidth="1"/>
    <col min="14577" max="14577" width="19.09765625" style="6" customWidth="1"/>
    <col min="14578" max="14578" width="6.8984375" style="6" customWidth="1"/>
    <col min="14579" max="14826" width="8" style="6"/>
    <col min="14827" max="14827" width="3.5" style="6" customWidth="1"/>
    <col min="14828" max="14828" width="35.69921875" style="6" customWidth="1"/>
    <col min="14829" max="14829" width="6" style="6" customWidth="1"/>
    <col min="14830" max="14832" width="7.5" style="6" customWidth="1"/>
    <col min="14833" max="14833" width="19.09765625" style="6" customWidth="1"/>
    <col min="14834" max="14834" width="6.8984375" style="6" customWidth="1"/>
    <col min="14835" max="15082" width="8" style="6"/>
    <col min="15083" max="15083" width="3.5" style="6" customWidth="1"/>
    <col min="15084" max="15084" width="35.69921875" style="6" customWidth="1"/>
    <col min="15085" max="15085" width="6" style="6" customWidth="1"/>
    <col min="15086" max="15088" width="7.5" style="6" customWidth="1"/>
    <col min="15089" max="15089" width="19.09765625" style="6" customWidth="1"/>
    <col min="15090" max="15090" width="6.8984375" style="6" customWidth="1"/>
    <col min="15091" max="15338" width="8" style="6"/>
    <col min="15339" max="15339" width="3.5" style="6" customWidth="1"/>
    <col min="15340" max="15340" width="35.69921875" style="6" customWidth="1"/>
    <col min="15341" max="15341" width="6" style="6" customWidth="1"/>
    <col min="15342" max="15344" width="7.5" style="6" customWidth="1"/>
    <col min="15345" max="15345" width="19.09765625" style="6" customWidth="1"/>
    <col min="15346" max="15346" width="6.8984375" style="6" customWidth="1"/>
    <col min="15347" max="15594" width="8" style="6"/>
    <col min="15595" max="15595" width="3.5" style="6" customWidth="1"/>
    <col min="15596" max="15596" width="35.69921875" style="6" customWidth="1"/>
    <col min="15597" max="15597" width="6" style="6" customWidth="1"/>
    <col min="15598" max="15600" width="7.5" style="6" customWidth="1"/>
    <col min="15601" max="15601" width="19.09765625" style="6" customWidth="1"/>
    <col min="15602" max="15602" width="6.8984375" style="6" customWidth="1"/>
    <col min="15603" max="15850" width="8" style="6"/>
    <col min="15851" max="15851" width="3.5" style="6" customWidth="1"/>
    <col min="15852" max="15852" width="35.69921875" style="6" customWidth="1"/>
    <col min="15853" max="15853" width="6" style="6" customWidth="1"/>
    <col min="15854" max="15856" width="7.5" style="6" customWidth="1"/>
    <col min="15857" max="15857" width="19.09765625" style="6" customWidth="1"/>
    <col min="15858" max="15858" width="6.8984375" style="6" customWidth="1"/>
    <col min="15859" max="16106" width="8" style="6"/>
    <col min="16107" max="16107" width="3.5" style="6" customWidth="1"/>
    <col min="16108" max="16108" width="35.69921875" style="6" customWidth="1"/>
    <col min="16109" max="16109" width="6" style="6" customWidth="1"/>
    <col min="16110" max="16112" width="7.5" style="6" customWidth="1"/>
    <col min="16113" max="16113" width="19.09765625" style="6" customWidth="1"/>
    <col min="16114" max="16114" width="6.8984375" style="6" customWidth="1"/>
    <col min="16115" max="16384" width="8" style="6"/>
  </cols>
  <sheetData>
    <row r="1" spans="1:16" s="1" customFormat="1" ht="66.75" customHeight="1" x14ac:dyDescent="0.2">
      <c r="H1" s="26"/>
      <c r="I1" s="26"/>
      <c r="N1" s="2"/>
      <c r="O1" s="4"/>
      <c r="P1" s="4"/>
    </row>
    <row r="2" spans="1:16" s="1" customFormat="1" x14ac:dyDescent="0.2">
      <c r="H2" s="26"/>
      <c r="I2" s="26"/>
      <c r="N2" s="2"/>
      <c r="O2" s="4"/>
      <c r="P2" s="4"/>
    </row>
    <row r="3" spans="1:16" s="1" customFormat="1" ht="19.5" customHeight="1" x14ac:dyDescent="0.2">
      <c r="A3" s="3" t="s">
        <v>22</v>
      </c>
      <c r="H3" s="26"/>
      <c r="I3" s="26"/>
      <c r="N3" s="2"/>
      <c r="O3" s="4"/>
      <c r="P3" s="4"/>
    </row>
    <row r="4" spans="1:16" s="1" customFormat="1" ht="19.5" customHeight="1" x14ac:dyDescent="0.2">
      <c r="A4" s="3" t="s">
        <v>27</v>
      </c>
      <c r="H4" s="26"/>
      <c r="I4" s="26"/>
      <c r="N4" s="2"/>
      <c r="O4" s="4"/>
      <c r="P4" s="4"/>
    </row>
    <row r="5" spans="1:16" s="1" customFormat="1" ht="19.5" customHeight="1" thickBot="1" x14ac:dyDescent="0.25">
      <c r="A5" s="3"/>
      <c r="H5" s="26"/>
      <c r="I5" s="26"/>
      <c r="N5" s="2"/>
      <c r="O5" s="4"/>
      <c r="P5" s="4"/>
    </row>
    <row r="6" spans="1:16" s="1" customFormat="1" ht="26.25" thickBot="1" x14ac:dyDescent="0.25">
      <c r="A6" s="17" t="s">
        <v>23</v>
      </c>
      <c r="B6" s="12" t="s">
        <v>25</v>
      </c>
      <c r="C6" s="12" t="s">
        <v>16</v>
      </c>
      <c r="D6" s="12" t="s">
        <v>17</v>
      </c>
      <c r="E6" s="12" t="s">
        <v>28</v>
      </c>
      <c r="F6" s="28" t="s">
        <v>29</v>
      </c>
      <c r="G6" s="28" t="s">
        <v>31</v>
      </c>
      <c r="H6" s="29" t="s">
        <v>33</v>
      </c>
      <c r="I6" s="29" t="s">
        <v>35</v>
      </c>
      <c r="N6" s="2"/>
      <c r="O6" s="4"/>
      <c r="P6" s="4"/>
    </row>
    <row r="7" spans="1:16" s="1" customFormat="1" ht="19.5" customHeight="1" x14ac:dyDescent="0.2">
      <c r="A7" s="15" t="s">
        <v>24</v>
      </c>
      <c r="B7" s="9">
        <v>1841</v>
      </c>
      <c r="C7" s="9">
        <v>1924</v>
      </c>
      <c r="D7" s="9">
        <v>1997</v>
      </c>
      <c r="E7" s="23">
        <v>2390</v>
      </c>
      <c r="F7" s="25">
        <v>2467</v>
      </c>
      <c r="G7" s="25">
        <v>2555</v>
      </c>
      <c r="H7" s="25">
        <v>2632</v>
      </c>
      <c r="I7" s="25">
        <v>2722</v>
      </c>
      <c r="N7" s="2"/>
      <c r="O7" s="4"/>
      <c r="P7" s="4"/>
    </row>
    <row r="8" spans="1:16" s="1" customFormat="1" ht="19.5" customHeight="1" thickBot="1" x14ac:dyDescent="0.25">
      <c r="A8" s="5"/>
      <c r="H8" s="26"/>
      <c r="I8" s="26"/>
      <c r="N8" s="2"/>
      <c r="O8" s="4"/>
      <c r="P8" s="4"/>
    </row>
    <row r="9" spans="1:16" s="1" customFormat="1" ht="26.25" thickBot="1" x14ac:dyDescent="0.25">
      <c r="A9" s="17" t="s">
        <v>0</v>
      </c>
      <c r="B9" s="12" t="s">
        <v>25</v>
      </c>
      <c r="C9" s="12" t="s">
        <v>16</v>
      </c>
      <c r="D9" s="12" t="s">
        <v>17</v>
      </c>
      <c r="E9" s="12" t="s">
        <v>28</v>
      </c>
      <c r="F9" s="28" t="s">
        <v>30</v>
      </c>
      <c r="G9" s="28" t="s">
        <v>31</v>
      </c>
      <c r="H9" s="29" t="s">
        <v>33</v>
      </c>
      <c r="I9" s="29" t="s">
        <v>35</v>
      </c>
      <c r="J9" s="29" t="s">
        <v>36</v>
      </c>
      <c r="K9" s="29" t="s">
        <v>37</v>
      </c>
      <c r="N9" s="2"/>
      <c r="O9" s="4"/>
      <c r="P9" s="4"/>
    </row>
    <row r="10" spans="1:16" ht="21" customHeight="1" x14ac:dyDescent="0.2">
      <c r="A10" s="15" t="s">
        <v>18</v>
      </c>
      <c r="B10" s="9">
        <v>76</v>
      </c>
      <c r="C10" s="9">
        <v>51</v>
      </c>
      <c r="D10" s="9">
        <v>78</v>
      </c>
      <c r="E10" s="9">
        <v>13</v>
      </c>
      <c r="F10" s="24">
        <v>5</v>
      </c>
      <c r="G10" s="24">
        <v>4</v>
      </c>
      <c r="H10" s="25">
        <v>0</v>
      </c>
      <c r="I10" s="30">
        <v>12</v>
      </c>
      <c r="J10" s="32">
        <f t="shared" ref="J10:J13" si="0">SUM(B10:I10)</f>
        <v>239</v>
      </c>
      <c r="K10" s="38">
        <f>+J10/$J$14</f>
        <v>0.11866931479642502</v>
      </c>
    </row>
    <row r="11" spans="1:16" ht="21" customHeight="1" x14ac:dyDescent="0.2">
      <c r="A11" s="14" t="s">
        <v>19</v>
      </c>
      <c r="B11" s="11">
        <v>31</v>
      </c>
      <c r="C11" s="11">
        <v>16</v>
      </c>
      <c r="D11" s="11">
        <v>22</v>
      </c>
      <c r="E11" s="11">
        <v>1</v>
      </c>
      <c r="F11" s="24">
        <v>1</v>
      </c>
      <c r="G11" s="24">
        <v>0</v>
      </c>
      <c r="H11" s="25">
        <v>0</v>
      </c>
      <c r="I11" s="30">
        <v>1</v>
      </c>
      <c r="J11" s="33">
        <f t="shared" si="0"/>
        <v>72</v>
      </c>
      <c r="K11" s="38">
        <f t="shared" ref="K11:K13" si="1">+J11/$J$14</f>
        <v>3.5749751737835157E-2</v>
      </c>
    </row>
    <row r="12" spans="1:16" ht="21" customHeight="1" x14ac:dyDescent="0.2">
      <c r="A12" s="15" t="s">
        <v>20</v>
      </c>
      <c r="B12" s="9">
        <v>563</v>
      </c>
      <c r="C12" s="9">
        <v>277</v>
      </c>
      <c r="D12" s="9">
        <v>223</v>
      </c>
      <c r="E12" s="9">
        <v>215</v>
      </c>
      <c r="F12" s="24">
        <v>92</v>
      </c>
      <c r="G12" s="24">
        <v>94</v>
      </c>
      <c r="H12" s="25">
        <v>83</v>
      </c>
      <c r="I12" s="30">
        <v>61</v>
      </c>
      <c r="J12" s="33">
        <f t="shared" si="0"/>
        <v>1608</v>
      </c>
      <c r="K12" s="38">
        <f t="shared" si="1"/>
        <v>0.79841112214498511</v>
      </c>
    </row>
    <row r="13" spans="1:16" ht="21" customHeight="1" thickBot="1" x14ac:dyDescent="0.25">
      <c r="A13" s="16" t="s">
        <v>21</v>
      </c>
      <c r="B13" s="10">
        <v>40</v>
      </c>
      <c r="C13" s="10">
        <v>10</v>
      </c>
      <c r="D13" s="10">
        <v>44</v>
      </c>
      <c r="E13" s="10">
        <v>1</v>
      </c>
      <c r="F13" s="24">
        <v>0</v>
      </c>
      <c r="G13" s="24">
        <v>0</v>
      </c>
      <c r="H13" s="25">
        <v>0</v>
      </c>
      <c r="I13" s="30">
        <v>0</v>
      </c>
      <c r="J13" s="34">
        <f t="shared" si="0"/>
        <v>95</v>
      </c>
      <c r="K13" s="39">
        <f t="shared" si="1"/>
        <v>4.716981132075472E-2</v>
      </c>
    </row>
    <row r="14" spans="1:16" ht="23.25" customHeight="1" thickBot="1" x14ac:dyDescent="0.25">
      <c r="A14" s="18" t="s">
        <v>1</v>
      </c>
      <c r="B14" s="19">
        <f t="shared" ref="B14:E14" si="2">+B11+B10+B12+B13</f>
        <v>710</v>
      </c>
      <c r="C14" s="19">
        <f t="shared" si="2"/>
        <v>354</v>
      </c>
      <c r="D14" s="19">
        <f t="shared" si="2"/>
        <v>367</v>
      </c>
      <c r="E14" s="27">
        <f t="shared" si="2"/>
        <v>230</v>
      </c>
      <c r="F14" s="27">
        <f t="shared" ref="F14" si="3">+F11+F10+F12+F13</f>
        <v>98</v>
      </c>
      <c r="G14" s="27">
        <f t="shared" ref="G14" si="4">+G11+G10+G12+G13</f>
        <v>98</v>
      </c>
      <c r="H14" s="27">
        <f t="shared" ref="H14:I14" si="5">+H11+H10+H12+H13</f>
        <v>83</v>
      </c>
      <c r="I14" s="31">
        <f t="shared" si="5"/>
        <v>74</v>
      </c>
      <c r="J14" s="35">
        <f>SUM(B14:I14)</f>
        <v>2014</v>
      </c>
      <c r="K14" s="36"/>
    </row>
    <row r="15" spans="1:16" ht="30" customHeight="1" thickBot="1" x14ac:dyDescent="0.25">
      <c r="A15" s="20"/>
      <c r="B15" s="20"/>
      <c r="C15" s="20"/>
      <c r="D15" s="20"/>
      <c r="E15" s="20"/>
    </row>
    <row r="16" spans="1:16" s="1" customFormat="1" ht="26.25" thickBot="1" x14ac:dyDescent="0.25">
      <c r="A16" s="17" t="s">
        <v>4</v>
      </c>
      <c r="B16" s="12" t="s">
        <v>25</v>
      </c>
      <c r="C16" s="12" t="s">
        <v>16</v>
      </c>
      <c r="D16" s="12" t="s">
        <v>17</v>
      </c>
      <c r="E16" s="12" t="s">
        <v>28</v>
      </c>
      <c r="F16" s="28" t="s">
        <v>29</v>
      </c>
      <c r="G16" s="28" t="s">
        <v>32</v>
      </c>
      <c r="H16" s="29" t="s">
        <v>34</v>
      </c>
      <c r="I16" s="29" t="s">
        <v>35</v>
      </c>
      <c r="J16" s="29" t="s">
        <v>36</v>
      </c>
      <c r="K16" s="29" t="s">
        <v>37</v>
      </c>
      <c r="N16" s="2"/>
      <c r="O16" s="4"/>
      <c r="P16" s="4"/>
    </row>
    <row r="17" spans="1:11" ht="21" customHeight="1" x14ac:dyDescent="0.2">
      <c r="A17" s="21" t="s">
        <v>10</v>
      </c>
      <c r="B17" s="13">
        <v>286</v>
      </c>
      <c r="C17" s="13">
        <v>14</v>
      </c>
      <c r="D17" s="13">
        <v>0</v>
      </c>
      <c r="E17" s="13">
        <v>2</v>
      </c>
      <c r="F17" s="24">
        <v>2</v>
      </c>
      <c r="G17" s="24">
        <v>1</v>
      </c>
      <c r="H17" s="25">
        <v>1</v>
      </c>
      <c r="I17" s="25">
        <f>2+1</f>
        <v>3</v>
      </c>
      <c r="J17" s="32">
        <f t="shared" ref="J17:J29" si="6">SUM(B17:I17)</f>
        <v>309</v>
      </c>
      <c r="K17" s="37">
        <f>+J17/$J$30</f>
        <v>0.17043574186431329</v>
      </c>
    </row>
    <row r="18" spans="1:11" ht="21" customHeight="1" x14ac:dyDescent="0.2">
      <c r="A18" s="22" t="s">
        <v>15</v>
      </c>
      <c r="B18" s="8">
        <v>94</v>
      </c>
      <c r="C18" s="8">
        <v>56</v>
      </c>
      <c r="D18" s="8">
        <v>33</v>
      </c>
      <c r="E18" s="13">
        <v>98</v>
      </c>
      <c r="F18" s="24">
        <v>28</v>
      </c>
      <c r="G18" s="24">
        <v>30</v>
      </c>
      <c r="H18" s="25">
        <v>18</v>
      </c>
      <c r="I18" s="25">
        <f>19+3</f>
        <v>22</v>
      </c>
      <c r="J18" s="33">
        <f t="shared" si="6"/>
        <v>379</v>
      </c>
      <c r="K18" s="38">
        <f t="shared" ref="K18:K29" si="7">+J18/$J$30</f>
        <v>0.20904578047435191</v>
      </c>
    </row>
    <row r="19" spans="1:11" ht="21" customHeight="1" x14ac:dyDescent="0.2">
      <c r="A19" s="22" t="s">
        <v>13</v>
      </c>
      <c r="B19" s="8">
        <v>6</v>
      </c>
      <c r="C19" s="8">
        <v>20</v>
      </c>
      <c r="D19" s="8">
        <v>8</v>
      </c>
      <c r="E19" s="13">
        <v>28</v>
      </c>
      <c r="F19" s="24">
        <v>8</v>
      </c>
      <c r="G19" s="24">
        <v>5</v>
      </c>
      <c r="H19" s="25">
        <v>5</v>
      </c>
      <c r="I19" s="25">
        <f>2+1</f>
        <v>3</v>
      </c>
      <c r="J19" s="33">
        <f t="shared" si="6"/>
        <v>83</v>
      </c>
      <c r="K19" s="38">
        <f t="shared" si="7"/>
        <v>4.5780474351902925E-2</v>
      </c>
    </row>
    <row r="20" spans="1:11" ht="21" customHeight="1" x14ac:dyDescent="0.2">
      <c r="A20" s="22" t="s">
        <v>12</v>
      </c>
      <c r="B20" s="8">
        <v>16</v>
      </c>
      <c r="C20" s="8">
        <v>10</v>
      </c>
      <c r="D20" s="8">
        <v>9</v>
      </c>
      <c r="E20" s="13">
        <v>6</v>
      </c>
      <c r="F20" s="24">
        <v>9</v>
      </c>
      <c r="G20" s="24">
        <v>5</v>
      </c>
      <c r="H20" s="25">
        <v>3</v>
      </c>
      <c r="I20" s="25">
        <v>0</v>
      </c>
      <c r="J20" s="33">
        <f t="shared" si="6"/>
        <v>58</v>
      </c>
      <c r="K20" s="38">
        <f t="shared" si="7"/>
        <v>3.1991174848317705E-2</v>
      </c>
    </row>
    <row r="21" spans="1:11" ht="21" customHeight="1" x14ac:dyDescent="0.2">
      <c r="A21" s="22" t="s">
        <v>2</v>
      </c>
      <c r="B21" s="8">
        <v>16</v>
      </c>
      <c r="C21" s="8">
        <v>3</v>
      </c>
      <c r="D21" s="8">
        <v>5</v>
      </c>
      <c r="E21" s="13">
        <v>3</v>
      </c>
      <c r="F21" s="24">
        <v>3</v>
      </c>
      <c r="G21" s="24">
        <v>3</v>
      </c>
      <c r="H21" s="25">
        <v>1</v>
      </c>
      <c r="I21" s="25">
        <v>1</v>
      </c>
      <c r="J21" s="33">
        <f t="shared" si="6"/>
        <v>35</v>
      </c>
      <c r="K21" s="38">
        <f t="shared" si="7"/>
        <v>1.9305019305019305E-2</v>
      </c>
    </row>
    <row r="22" spans="1:11" ht="21" customHeight="1" x14ac:dyDescent="0.2">
      <c r="A22" s="22" t="s">
        <v>11</v>
      </c>
      <c r="B22" s="8">
        <v>26</v>
      </c>
      <c r="C22" s="8">
        <v>26</v>
      </c>
      <c r="D22" s="8">
        <v>14</v>
      </c>
      <c r="E22" s="13">
        <v>10</v>
      </c>
      <c r="F22" s="24">
        <v>11</v>
      </c>
      <c r="G22" s="24">
        <v>3</v>
      </c>
      <c r="H22" s="25">
        <v>7</v>
      </c>
      <c r="I22" s="25">
        <f>5+2</f>
        <v>7</v>
      </c>
      <c r="J22" s="33">
        <f t="shared" si="6"/>
        <v>104</v>
      </c>
      <c r="K22" s="38">
        <f t="shared" si="7"/>
        <v>5.7363485934914506E-2</v>
      </c>
    </row>
    <row r="23" spans="1:11" ht="21" customHeight="1" x14ac:dyDescent="0.2">
      <c r="A23" s="22" t="s">
        <v>14</v>
      </c>
      <c r="B23" s="8">
        <v>5</v>
      </c>
      <c r="C23" s="8">
        <v>59</v>
      </c>
      <c r="D23" s="8">
        <v>48</v>
      </c>
      <c r="E23" s="13">
        <v>13</v>
      </c>
      <c r="F23" s="24">
        <v>2</v>
      </c>
      <c r="G23" s="24">
        <v>3</v>
      </c>
      <c r="H23" s="25">
        <v>6</v>
      </c>
      <c r="I23" s="25">
        <v>7</v>
      </c>
      <c r="J23" s="33">
        <f t="shared" si="6"/>
        <v>143</v>
      </c>
      <c r="K23" s="38">
        <f t="shared" si="7"/>
        <v>7.8874793160507453E-2</v>
      </c>
    </row>
    <row r="24" spans="1:11" ht="21" customHeight="1" x14ac:dyDescent="0.2">
      <c r="A24" s="22" t="s">
        <v>3</v>
      </c>
      <c r="B24" s="8">
        <v>2</v>
      </c>
      <c r="C24" s="8">
        <v>1</v>
      </c>
      <c r="D24" s="8">
        <v>0</v>
      </c>
      <c r="E24" s="13">
        <v>3</v>
      </c>
      <c r="F24" s="24">
        <v>4</v>
      </c>
      <c r="G24" s="24">
        <v>0</v>
      </c>
      <c r="H24" s="25">
        <v>2</v>
      </c>
      <c r="I24" s="25">
        <v>0</v>
      </c>
      <c r="J24" s="33">
        <f t="shared" si="6"/>
        <v>12</v>
      </c>
      <c r="K24" s="38">
        <f t="shared" si="7"/>
        <v>6.6188637617209042E-3</v>
      </c>
    </row>
    <row r="25" spans="1:11" ht="21" customHeight="1" x14ac:dyDescent="0.2">
      <c r="A25" s="22" t="s">
        <v>5</v>
      </c>
      <c r="B25" s="8">
        <v>49</v>
      </c>
      <c r="C25" s="8">
        <v>5</v>
      </c>
      <c r="D25" s="8">
        <v>7</v>
      </c>
      <c r="E25" s="13">
        <v>5</v>
      </c>
      <c r="F25" s="24">
        <v>8</v>
      </c>
      <c r="G25" s="24">
        <v>10</v>
      </c>
      <c r="H25" s="25">
        <v>7</v>
      </c>
      <c r="I25" s="25">
        <v>11</v>
      </c>
      <c r="J25" s="33">
        <f t="shared" si="6"/>
        <v>102</v>
      </c>
      <c r="K25" s="38">
        <f t="shared" si="7"/>
        <v>5.6260341974627689E-2</v>
      </c>
    </row>
    <row r="26" spans="1:11" ht="21" customHeight="1" x14ac:dyDescent="0.2">
      <c r="A26" s="22" t="s">
        <v>6</v>
      </c>
      <c r="B26" s="8">
        <v>34</v>
      </c>
      <c r="C26" s="8">
        <v>75</v>
      </c>
      <c r="D26" s="8">
        <v>56</v>
      </c>
      <c r="E26" s="13">
        <v>36</v>
      </c>
      <c r="F26" s="24">
        <v>12</v>
      </c>
      <c r="G26" s="24">
        <v>20</v>
      </c>
      <c r="H26" s="25">
        <v>19</v>
      </c>
      <c r="I26" s="25">
        <f>9+1</f>
        <v>10</v>
      </c>
      <c r="J26" s="33">
        <f t="shared" si="6"/>
        <v>262</v>
      </c>
      <c r="K26" s="38">
        <f t="shared" si="7"/>
        <v>0.14451185879757308</v>
      </c>
    </row>
    <row r="27" spans="1:11" ht="21" customHeight="1" x14ac:dyDescent="0.2">
      <c r="A27" s="22" t="s">
        <v>7</v>
      </c>
      <c r="B27" s="8">
        <v>33</v>
      </c>
      <c r="C27" s="8">
        <v>35</v>
      </c>
      <c r="D27" s="8">
        <v>30</v>
      </c>
      <c r="E27" s="13">
        <v>6</v>
      </c>
      <c r="F27" s="24">
        <v>2</v>
      </c>
      <c r="G27" s="24">
        <v>4</v>
      </c>
      <c r="H27" s="25">
        <v>3</v>
      </c>
      <c r="I27" s="25">
        <f>0+1</f>
        <v>1</v>
      </c>
      <c r="J27" s="33">
        <f t="shared" si="6"/>
        <v>114</v>
      </c>
      <c r="K27" s="38">
        <f t="shared" si="7"/>
        <v>6.2879205736348587E-2</v>
      </c>
    </row>
    <row r="28" spans="1:11" ht="21" customHeight="1" x14ac:dyDescent="0.2">
      <c r="A28" s="22" t="s">
        <v>8</v>
      </c>
      <c r="B28" s="8">
        <v>37</v>
      </c>
      <c r="C28" s="8">
        <v>14</v>
      </c>
      <c r="D28" s="8">
        <v>9</v>
      </c>
      <c r="E28" s="13">
        <v>6</v>
      </c>
      <c r="F28" s="24">
        <v>1</v>
      </c>
      <c r="G28" s="24">
        <v>6</v>
      </c>
      <c r="H28" s="25">
        <v>4</v>
      </c>
      <c r="I28" s="25">
        <v>5</v>
      </c>
      <c r="J28" s="33">
        <f t="shared" si="6"/>
        <v>82</v>
      </c>
      <c r="K28" s="38">
        <f t="shared" si="7"/>
        <v>4.5228902371759513E-2</v>
      </c>
    </row>
    <row r="29" spans="1:11" ht="21" customHeight="1" thickBot="1" x14ac:dyDescent="0.25">
      <c r="A29" s="22" t="s">
        <v>9</v>
      </c>
      <c r="B29" s="8">
        <v>36</v>
      </c>
      <c r="C29" s="8">
        <v>26</v>
      </c>
      <c r="D29" s="8">
        <v>27</v>
      </c>
      <c r="E29" s="13">
        <v>14</v>
      </c>
      <c r="F29" s="24">
        <v>8</v>
      </c>
      <c r="G29" s="24">
        <v>8</v>
      </c>
      <c r="H29" s="25">
        <v>7</v>
      </c>
      <c r="I29" s="25">
        <f>0+4</f>
        <v>4</v>
      </c>
      <c r="J29" s="34">
        <f t="shared" si="6"/>
        <v>130</v>
      </c>
      <c r="K29" s="39">
        <f t="shared" si="7"/>
        <v>7.170435741864313E-2</v>
      </c>
    </row>
    <row r="30" spans="1:11" ht="21.75" customHeight="1" thickBot="1" x14ac:dyDescent="0.25">
      <c r="A30" s="18" t="s">
        <v>1</v>
      </c>
      <c r="B30" s="19">
        <f t="shared" ref="B30:E30" si="8">SUM(B17:B29)</f>
        <v>640</v>
      </c>
      <c r="C30" s="19">
        <f t="shared" si="8"/>
        <v>344</v>
      </c>
      <c r="D30" s="19">
        <f t="shared" si="8"/>
        <v>246</v>
      </c>
      <c r="E30" s="27">
        <f t="shared" si="8"/>
        <v>230</v>
      </c>
      <c r="F30" s="27">
        <f t="shared" ref="F30" si="9">SUM(F17:F29)</f>
        <v>98</v>
      </c>
      <c r="G30" s="27">
        <f t="shared" ref="G30" si="10">SUM(G17:G29)</f>
        <v>98</v>
      </c>
      <c r="H30" s="27">
        <f t="shared" ref="H30:I30" si="11">SUM(H17:H29)</f>
        <v>83</v>
      </c>
      <c r="I30" s="27">
        <f t="shared" si="11"/>
        <v>74</v>
      </c>
      <c r="J30" s="35">
        <f>SUM(B30:I30)</f>
        <v>1813</v>
      </c>
      <c r="K30" s="36"/>
    </row>
    <row r="31" spans="1:11" ht="27" customHeight="1" x14ac:dyDescent="0.2">
      <c r="B31" s="6"/>
      <c r="C31" s="6"/>
      <c r="D31" s="6"/>
      <c r="E31" s="6"/>
    </row>
    <row r="32" spans="1:11" x14ac:dyDescent="0.2">
      <c r="A32" s="6" t="s">
        <v>26</v>
      </c>
      <c r="B32" s="6"/>
      <c r="C32" s="6"/>
      <c r="D32" s="6"/>
      <c r="E32" s="6"/>
    </row>
  </sheetData>
  <sortState ref="A17:WVA29">
    <sortCondition ref="A17:A29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2020-2022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Jaume Usall</dc:creator>
  <cp:lastModifiedBy>Jaume Usall</cp:lastModifiedBy>
  <cp:lastPrinted>2022-07-08T09:03:16Z</cp:lastPrinted>
  <dcterms:created xsi:type="dcterms:W3CDTF">2020-03-06T13:13:24Z</dcterms:created>
  <dcterms:modified xsi:type="dcterms:W3CDTF">2023-02-20T07:42:03Z</dcterms:modified>
</cp:coreProperties>
</file>